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0"/>
  </bookViews>
  <sheets>
    <sheet name="IS" sheetId="1" r:id="rId1"/>
    <sheet name="BS" sheetId="2" r:id="rId2"/>
    <sheet name="CF" sheetId="3" r:id="rId3"/>
    <sheet name="SCW" sheetId="4" r:id="rId4"/>
  </sheets>
  <definedNames>
    <definedName name="_xlnm.Print_Area" localSheetId="1">'BS'!$A$1:$E$60</definedName>
    <definedName name="_xlnm.Print_Area" localSheetId="2">'CF'!$A$1:$D$44</definedName>
    <definedName name="_xlnm.Print_Area" localSheetId="0">'IS'!$A$1:$H$54</definedName>
    <definedName name="_xlnm.Print_Area" localSheetId="3">'SCW'!$A$1:$R$55</definedName>
  </definedNames>
  <calcPr fullCalcOnLoad="1"/>
</workbook>
</file>

<file path=xl/sharedStrings.xml><?xml version="1.0" encoding="utf-8"?>
<sst xmlns="http://schemas.openxmlformats.org/spreadsheetml/2006/main" count="171" uniqueCount="123">
  <si>
    <t>TONG HERR RESOURCES BERHAD</t>
  </si>
  <si>
    <t>(Company No.432139-W)</t>
  </si>
  <si>
    <t>(Incorporated in Malaysia)</t>
  </si>
  <si>
    <t>AND ITS SUBSIDIARY COMPANIES</t>
  </si>
  <si>
    <t>Appendix 1</t>
  </si>
  <si>
    <t xml:space="preserve">UNAUDITED CONDENSED CONSOLIDATED INCOME STATEMENTS </t>
  </si>
  <si>
    <t>For the Quarter Ended 30 JUNE  2009</t>
  </si>
  <si>
    <t>(Financial Year Ending 31 December 2009)</t>
  </si>
  <si>
    <t>INDIVIDUAL QUARTER</t>
  </si>
  <si>
    <t>CUMULATIVE QUARTER</t>
  </si>
  <si>
    <t>Quarter Ended</t>
  </si>
  <si>
    <t>30-06-09</t>
  </si>
  <si>
    <t>30-06-08</t>
  </si>
  <si>
    <t>RM'000</t>
  </si>
  <si>
    <t>Revenue</t>
  </si>
  <si>
    <t>Cost of Sales</t>
  </si>
  <si>
    <t>Gross Profit</t>
  </si>
  <si>
    <t>Other income</t>
  </si>
  <si>
    <t>Administrative expenses</t>
  </si>
  <si>
    <t>Selling and marketing expenses</t>
  </si>
  <si>
    <t>Finance costs</t>
  </si>
  <si>
    <t>Profit Before Tax</t>
  </si>
  <si>
    <t>Income tax expenses</t>
  </si>
  <si>
    <t>Profit/Loss For The Period</t>
  </si>
  <si>
    <t>Attributable to:</t>
  </si>
  <si>
    <t xml:space="preserve">     Equity holder of the parent</t>
  </si>
  <si>
    <t xml:space="preserve">     Minority interest</t>
  </si>
  <si>
    <t>Earnings per share attributable</t>
  </si>
  <si>
    <t>-</t>
  </si>
  <si>
    <t xml:space="preserve">     to equity holders of the parent:</t>
  </si>
  <si>
    <t>Basic, for profit for the period (sen)</t>
  </si>
  <si>
    <t>Diluted, for profit for the period (sen)</t>
  </si>
  <si>
    <t>(The Unaudited Condensed Consolidated Income Statements should be read in conjunction with the audited financial statement for the year ended 31 December 2008 and the accompanying explanatory notes attached to the interim financial statements.)</t>
  </si>
  <si>
    <t>UNAUDITED CONDENSED CONSOLIDATED BALANCE SHEET AS AT 30 JUNE 2009</t>
  </si>
  <si>
    <t>(Unaudited)</t>
  </si>
  <si>
    <t>(Audited)</t>
  </si>
  <si>
    <t>30 JUNE</t>
  </si>
  <si>
    <t>31 DECEMBER</t>
  </si>
  <si>
    <t>2009</t>
  </si>
  <si>
    <t>2008</t>
  </si>
  <si>
    <t>(Restated)</t>
  </si>
  <si>
    <t>ASSETS</t>
  </si>
  <si>
    <t>Non-current assets</t>
  </si>
  <si>
    <t>Property, plant and equipment</t>
  </si>
  <si>
    <t>Prepaid lease payments</t>
  </si>
  <si>
    <t>Current assets</t>
  </si>
  <si>
    <t>Inventories</t>
  </si>
  <si>
    <t>Trade and other receivables</t>
  </si>
  <si>
    <t>Current tax asset</t>
  </si>
  <si>
    <t>Cash and bank balances</t>
  </si>
  <si>
    <t>TOTAL ASSETS</t>
  </si>
  <si>
    <t>EQUITY AND LIABILITIES</t>
  </si>
  <si>
    <t>Share capital</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</si>
  <si>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</si>
  <si>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</si>
  <si>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</si>
  <si>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</si>
  <si>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</si>
  <si>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</si>
  <si>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</si>
  <si>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</si>
  <si>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</si>
  <si>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</si>
  <si>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</si>
  <si>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and 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</si>
  <si>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</si>
  <si>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</si>
  <si>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</si>
  <si>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</si>
  <si>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2008 and the accompanying explanatory notes attached to the interim financial statements.)</t>
  </si>
  <si>
    <t>AND ITS SUBSIDIARY COMPANY</t>
  </si>
  <si>
    <t>CONDENSED CONSOLIDATED CASH FLOW STATEMENT</t>
  </si>
  <si>
    <t>FOR THE QUARTER ENDED 30 JUNE 2009</t>
  </si>
  <si>
    <t>6 months</t>
  </si>
  <si>
    <t>Ended 30 June</t>
  </si>
  <si>
    <t>ended 30 June</t>
  </si>
  <si>
    <t>Net cash from operating activities</t>
  </si>
  <si>
    <t>Net cash used in investing activities</t>
  </si>
  <si>
    <t>Net cash (used in) / generated from financing activities</t>
  </si>
  <si>
    <t>Net (decrease)/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</si>
  <si>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</si>
  <si>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</si>
  <si>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</si>
  <si>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</si>
  <si>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</si>
  <si>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30 June 2008</t>
  </si>
  <si>
    <t>Bank overdrafts</t>
  </si>
  <si>
    <t>(The Unaudited Condensed Consolidated Cash Flow Statement should be read in conjunction with the audited financial statement for the year ended 31 December 2008 and the accompanying explanatory notes attached to the interim financial statements.)</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</si>
  <si>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</si>
  <si>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</si>
  <si>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</si>
  <si>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</si>
  <si>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</si>
  <si>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</si>
  <si>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</si>
  <si>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</si>
  <si>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</si>
  <si>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</si>
  <si>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</si>
  <si>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</si>
  <si>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</si>
  <si>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</si>
  <si>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</si>
  <si>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</si>
  <si>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</si>
  <si>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</si>
  <si>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</si>
  <si>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</si>
  <si>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</si>
  <si>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</si>
  <si>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2009</t>
  </si>
  <si>
    <t>Foreign currency translation</t>
  </si>
  <si>
    <t>Profit for the period</t>
  </si>
  <si>
    <t>Total recognised income and expense for the period</t>
  </si>
  <si>
    <t xml:space="preserve">Issue of ordinary shares </t>
  </si>
  <si>
    <t>Capitalisation of bonus issue</t>
  </si>
  <si>
    <t>Payment of dividend</t>
  </si>
  <si>
    <t>Purchase of treasury shares</t>
  </si>
  <si>
    <t>At 31 June 2009</t>
  </si>
  <si>
    <t>At 1 January 2008</t>
  </si>
  <si>
    <t>Issue of ordinary shares pursuant to ESOS</t>
  </si>
  <si>
    <t>At 30 June 2008</t>
  </si>
  <si>
    <t>(The Unaudited Condensed Consolidated Statements of Changes In Equity should be read in conjunction with the audited financial statement for the year ended 31 December 2008 and the accompanying explanatory notes attached to the interim financial statement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</si>
</sst>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d\-mmm"/>
    <numFmt numFmtId="166" formatCode="#,##0.0000_);\(#,##0.0000\)"/>
    <numFmt numFmtId="167" formatCode="_(* #,##0.00_);_(* \(#,##0.00\);_(* \-??_);_(@_)"/>
    <numFmt numFmtId="168" formatCode="d\-mmm\-yy"/>
    <numFmt numFmtId="169" formatCode="_-* #,##0_-;\-* #,##0_-;_-* \-??_-;_-@_-"/>
    <numFmt numFmtId="170" formatCode="#,##0;[Red]\-#,##0"/>
    <numFmt numFmtId="171" formatCode="_(* #,##0_);_(* \(#,##0\);_(* \-_);_(@_)"/>
  </numFmts>
  <fonts count="9">
    <font>
      <sz val="10"/>
      <name val="新細明體"/>
      <family val="2"/>
    </font>
    <font>
      <sz val="10"/>
      <name val="Arial"/>
      <family val="0"/>
    </font>
    <font>
      <sz val="12"/>
      <name val="新細明體"/>
      <family val="1"/>
    </font>
    <font>
      <sz val="12"/>
      <name val="Times New Roman"/>
      <family val="1"/>
    </font>
    <font>
      <sz val="12"/>
      <color indexed="18"/>
      <name val="Times New Roman"/>
      <family val="1"/>
    </font>
    <font>
      <b/>
      <sz val="12"/>
      <name val="Times New Roman"/>
      <family val="1"/>
    </font>
    <font>
      <sz val="12"/>
      <color indexed="10"/>
      <name val="Times New Roman"/>
      <family val="1"/>
    </font>
    <font>
      <i/>
      <sz val="10"/>
      <name val="Times New Roman"/>
      <family val="1"/>
    </font>
    <font>
      <sz val="8"/>
      <name val="新細明體"/>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 fillId="0" borderId="0">
      <alignment/>
      <protection/>
    </xf>
    <xf numFmtId="0" fontId="2" fillId="0" borderId="0">
      <alignment/>
      <protection/>
    </xf>
    <xf numFmtId="0" fontId="2" fillId="0" borderId="0">
      <alignment/>
      <protection/>
    </xf>
    <xf numFmtId="9" fontId="1" fillId="0" borderId="0" applyFill="0" applyBorder="0" applyAlignment="0" applyProtection="0"/>
  </cellStyleXfs>
  <cellXfs count="113">
    <xf numFmtId="0" fontId="0" fillId="0" borderId="0" xfId="0" applyAlignment="1">
      <alignment/>
    </xf>
    <xf numFmtId="0" fontId="3" fillId="0" borderId="0" xfId="22" applyFont="1">
      <alignment/>
      <protection/>
    </xf>
    <xf numFmtId="0" fontId="4" fillId="0" borderId="0" xfId="22" applyFont="1">
      <alignment/>
      <protection/>
    </xf>
    <xf numFmtId="0" fontId="1" fillId="0" borderId="0" xfId="0" applyFont="1" applyAlignment="1">
      <alignment/>
    </xf>
    <xf numFmtId="0" fontId="3" fillId="0" borderId="0" xfId="22" applyFont="1" applyBorder="1" applyAlignment="1">
      <alignment horizontal="center"/>
      <protection/>
    </xf>
    <xf numFmtId="49" fontId="3" fillId="0" borderId="0" xfId="22" applyNumberFormat="1" applyFont="1" applyAlignment="1">
      <alignment horizontal="center"/>
      <protection/>
    </xf>
    <xf numFmtId="49" fontId="4" fillId="0" borderId="0" xfId="22" applyNumberFormat="1" applyFont="1" applyAlignment="1">
      <alignment horizontal="center"/>
      <protection/>
    </xf>
    <xf numFmtId="0" fontId="3" fillId="0" borderId="0" xfId="22" applyFont="1" applyAlignment="1">
      <alignment horizontal="center"/>
      <protection/>
    </xf>
    <xf numFmtId="0" fontId="4" fillId="0" borderId="0" xfId="22" applyFont="1" applyAlignment="1">
      <alignment horizontal="center"/>
      <protection/>
    </xf>
    <xf numFmtId="0" fontId="3" fillId="0" borderId="0" xfId="22" applyFont="1" applyFill="1" applyAlignment="1">
      <alignment horizontal="center"/>
      <protection/>
    </xf>
    <xf numFmtId="165" fontId="3" fillId="0" borderId="0" xfId="22" applyNumberFormat="1" applyFont="1" applyAlignment="1">
      <alignment horizontal="center"/>
      <protection/>
    </xf>
    <xf numFmtId="165" fontId="4" fillId="0" borderId="0" xfId="22" applyNumberFormat="1" applyFont="1" applyAlignment="1">
      <alignment horizontal="center"/>
      <protection/>
    </xf>
    <xf numFmtId="165" fontId="3" fillId="0" borderId="0" xfId="22" applyNumberFormat="1" applyFont="1" applyFill="1" applyAlignment="1">
      <alignment horizontal="center"/>
      <protection/>
    </xf>
    <xf numFmtId="0" fontId="3" fillId="0" borderId="1" xfId="22" applyFont="1" applyBorder="1" applyAlignment="1">
      <alignment horizontal="center"/>
      <protection/>
    </xf>
    <xf numFmtId="0" fontId="3" fillId="0" borderId="1" xfId="22" applyFont="1" applyFill="1" applyBorder="1" applyAlignment="1">
      <alignment horizontal="center"/>
      <protection/>
    </xf>
    <xf numFmtId="0" fontId="5" fillId="0" borderId="0" xfId="22" applyFont="1">
      <alignment/>
      <protection/>
    </xf>
    <xf numFmtId="37" fontId="3" fillId="0" borderId="0" xfId="17" applyNumberFormat="1" applyFont="1" applyFill="1" applyBorder="1" applyAlignment="1" applyProtection="1">
      <alignment/>
      <protection/>
    </xf>
    <xf numFmtId="37" fontId="3" fillId="0" borderId="1" xfId="17" applyNumberFormat="1" applyFont="1" applyFill="1" applyBorder="1" applyAlignment="1" applyProtection="1">
      <alignment/>
      <protection/>
    </xf>
    <xf numFmtId="37" fontId="3" fillId="0" borderId="0" xfId="0" applyNumberFormat="1" applyFont="1" applyAlignment="1">
      <alignment/>
    </xf>
    <xf numFmtId="166" fontId="6" fillId="0" borderId="0" xfId="17" applyNumberFormat="1" applyFont="1" applyFill="1" applyBorder="1" applyAlignment="1" applyProtection="1">
      <alignment/>
      <protection/>
    </xf>
    <xf numFmtId="37" fontId="3" fillId="0" borderId="0" xfId="22" applyNumberFormat="1" applyFont="1">
      <alignment/>
      <protection/>
    </xf>
    <xf numFmtId="37" fontId="3" fillId="0" borderId="2" xfId="17" applyNumberFormat="1" applyFont="1" applyFill="1" applyBorder="1" applyAlignment="1" applyProtection="1">
      <alignment/>
      <protection/>
    </xf>
    <xf numFmtId="37" fontId="3" fillId="0" borderId="2" xfId="22" applyNumberFormat="1" applyFont="1" applyBorder="1">
      <alignment/>
      <protection/>
    </xf>
    <xf numFmtId="0" fontId="3" fillId="0" borderId="0" xfId="22" applyFont="1" applyFill="1">
      <alignment/>
      <protection/>
    </xf>
    <xf numFmtId="0" fontId="4" fillId="0" borderId="0" xfId="22" applyFont="1" applyFill="1" applyAlignment="1">
      <alignment horizontal="center"/>
      <protection/>
    </xf>
    <xf numFmtId="37" fontId="3" fillId="0" borderId="3"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1" fontId="4" fillId="2" borderId="0" xfId="22" applyNumberFormat="1" applyFont="1" applyFill="1" applyAlignment="1">
      <alignment horizontal="center"/>
      <protection/>
    </xf>
    <xf numFmtId="164" fontId="3" fillId="0" borderId="0" xfId="17" applyFont="1" applyFill="1" applyBorder="1" applyAlignment="1" applyProtection="1">
      <alignment/>
      <protection/>
    </xf>
    <xf numFmtId="1" fontId="6" fillId="0" borderId="0" xfId="17" applyNumberFormat="1" applyFont="1" applyFill="1" applyBorder="1" applyAlignment="1" applyProtection="1">
      <alignment/>
      <protection/>
    </xf>
    <xf numFmtId="164" fontId="3" fillId="0" borderId="0" xfId="17" applyFont="1" applyFill="1" applyBorder="1" applyAlignment="1" applyProtection="1">
      <alignment horizontal="center"/>
      <protection/>
    </xf>
    <xf numFmtId="0" fontId="6" fillId="0" borderId="0" xfId="17" applyNumberFormat="1" applyFont="1" applyFill="1" applyBorder="1" applyAlignment="1" applyProtection="1">
      <alignment/>
      <protection/>
    </xf>
    <xf numFmtId="0" fontId="3" fillId="0" borderId="0" xfId="17" applyNumberFormat="1" applyFont="1" applyFill="1" applyBorder="1" applyAlignment="1" applyProtection="1">
      <alignment/>
      <protection/>
    </xf>
    <xf numFmtId="1" fontId="4" fillId="0" borderId="0" xfId="17" applyNumberFormat="1" applyFont="1" applyFill="1" applyBorder="1" applyAlignment="1" applyProtection="1">
      <alignment/>
      <protection/>
    </xf>
    <xf numFmtId="167" fontId="3" fillId="2" borderId="4" xfId="17" applyNumberFormat="1" applyFont="1" applyFill="1" applyBorder="1" applyAlignment="1" applyProtection="1">
      <alignment/>
      <protection/>
    </xf>
    <xf numFmtId="167" fontId="4" fillId="2" borderId="0" xfId="17" applyNumberFormat="1" applyFont="1" applyFill="1" applyBorder="1" applyAlignment="1" applyProtection="1">
      <alignment/>
      <protection/>
    </xf>
    <xf numFmtId="167" fontId="6" fillId="2" borderId="0" xfId="17" applyNumberFormat="1" applyFont="1" applyFill="1" applyBorder="1" applyAlignment="1" applyProtection="1">
      <alignment/>
      <protection/>
    </xf>
    <xf numFmtId="167" fontId="3" fillId="0" borderId="0" xfId="17" applyNumberFormat="1" applyFont="1" applyFill="1" applyBorder="1" applyAlignment="1" applyProtection="1">
      <alignment/>
      <protection/>
    </xf>
    <xf numFmtId="167" fontId="4" fillId="0" borderId="0" xfId="17" applyNumberFormat="1" applyFont="1" applyFill="1" applyBorder="1" applyAlignment="1" applyProtection="1">
      <alignment/>
      <protection/>
    </xf>
    <xf numFmtId="167" fontId="6" fillId="0" borderId="0" xfId="17" applyNumberFormat="1" applyFont="1" applyFill="1" applyBorder="1" applyAlignment="1" applyProtection="1">
      <alignment/>
      <protection/>
    </xf>
    <xf numFmtId="167" fontId="3" fillId="0" borderId="4" xfId="17" applyNumberFormat="1" applyFont="1" applyFill="1" applyBorder="1" applyAlignment="1" applyProtection="1">
      <alignment/>
      <protection/>
    </xf>
    <xf numFmtId="0" fontId="3" fillId="0" borderId="0" xfId="22" applyFont="1" applyAlignment="1">
      <alignment horizontal="justify" vertical="top"/>
      <protection/>
    </xf>
    <xf numFmtId="0" fontId="4" fillId="0" borderId="0" xfId="22" applyFont="1" applyAlignment="1">
      <alignment horizontal="justify" vertical="top"/>
      <protection/>
    </xf>
    <xf numFmtId="0" fontId="3" fillId="0" borderId="0" xfId="21" applyFont="1">
      <alignment/>
      <protection/>
    </xf>
    <xf numFmtId="49" fontId="3" fillId="0" borderId="0" xfId="21" applyNumberFormat="1" applyFont="1" applyAlignment="1">
      <alignment horizontal="center"/>
      <protection/>
    </xf>
    <xf numFmtId="0" fontId="3" fillId="0" borderId="0" xfId="21" applyFont="1" applyAlignment="1">
      <alignment horizontal="center"/>
      <protection/>
    </xf>
    <xf numFmtId="0" fontId="7" fillId="0" borderId="0" xfId="21" applyFont="1" applyAlignment="1">
      <alignment horizontal="center"/>
      <protection/>
    </xf>
    <xf numFmtId="165" fontId="3" fillId="0" borderId="0" xfId="21" applyNumberFormat="1" applyFont="1" applyAlignment="1">
      <alignment horizontal="center"/>
      <protection/>
    </xf>
    <xf numFmtId="168" fontId="3" fillId="0" borderId="0" xfId="21" applyNumberFormat="1" applyFont="1" applyAlignment="1">
      <alignment horizontal="center"/>
      <protection/>
    </xf>
    <xf numFmtId="37" fontId="3" fillId="0" borderId="0" xfId="17" applyNumberFormat="1" applyFont="1" applyFill="1" applyBorder="1" applyAlignment="1" applyProtection="1">
      <alignment horizontal="center"/>
      <protection/>
    </xf>
    <xf numFmtId="37" fontId="3" fillId="0" borderId="0" xfId="15" applyNumberFormat="1" applyFont="1" applyFill="1" applyBorder="1" applyAlignment="1" applyProtection="1">
      <alignment horizontal="center"/>
      <protection/>
    </xf>
    <xf numFmtId="0" fontId="5" fillId="0" borderId="0" xfId="21" applyFont="1">
      <alignment/>
      <protection/>
    </xf>
    <xf numFmtId="37" fontId="3" fillId="0" borderId="0" xfId="15" applyNumberFormat="1" applyFont="1" applyFill="1" applyBorder="1" applyAlignment="1" applyProtection="1">
      <alignment/>
      <protection/>
    </xf>
    <xf numFmtId="37" fontId="3" fillId="0" borderId="5" xfId="17" applyNumberFormat="1" applyFont="1" applyFill="1" applyBorder="1" applyAlignment="1" applyProtection="1">
      <alignment/>
      <protection/>
    </xf>
    <xf numFmtId="37" fontId="3" fillId="0" borderId="6" xfId="17" applyNumberFormat="1" applyFont="1" applyFill="1" applyBorder="1" applyAlignment="1" applyProtection="1">
      <alignment/>
      <protection/>
    </xf>
    <xf numFmtId="37" fontId="5" fillId="0" borderId="0" xfId="17" applyNumberFormat="1" applyFont="1" applyFill="1" applyBorder="1" applyAlignment="1" applyProtection="1">
      <alignment/>
      <protection/>
    </xf>
    <xf numFmtId="169" fontId="3" fillId="0" borderId="4" xfId="17" applyNumberFormat="1" applyFont="1" applyFill="1" applyBorder="1" applyAlignment="1" applyProtection="1">
      <alignment/>
      <protection/>
    </xf>
    <xf numFmtId="169" fontId="3" fillId="0" borderId="0" xfId="17" applyNumberFormat="1" applyFont="1" applyFill="1" applyBorder="1" applyAlignment="1" applyProtection="1">
      <alignment/>
      <protection/>
    </xf>
    <xf numFmtId="0" fontId="5" fillId="0" borderId="0" xfId="21" applyFont="1" applyAlignment="1">
      <alignment horizontal="left" vertical="top" wrapText="1"/>
      <protection/>
    </xf>
    <xf numFmtId="170" fontId="3" fillId="0" borderId="0" xfId="17" applyNumberFormat="1" applyFont="1" applyFill="1" applyBorder="1" applyAlignment="1" applyProtection="1">
      <alignment horizontal="center"/>
      <protection/>
    </xf>
    <xf numFmtId="0" fontId="3" fillId="0" borderId="0" xfId="22" applyFont="1" applyBorder="1">
      <alignment/>
      <protection/>
    </xf>
    <xf numFmtId="168" fontId="3" fillId="0" borderId="0" xfId="22" applyNumberFormat="1" applyFont="1" applyAlignment="1">
      <alignment horizontal="center"/>
      <protection/>
    </xf>
    <xf numFmtId="37" fontId="6" fillId="0" borderId="0" xfId="22" applyNumberFormat="1" applyFont="1">
      <alignment/>
      <protection/>
    </xf>
    <xf numFmtId="37" fontId="3" fillId="0" borderId="1" xfId="22" applyNumberFormat="1" applyFont="1" applyBorder="1">
      <alignment/>
      <protection/>
    </xf>
    <xf numFmtId="37" fontId="3" fillId="0" borderId="0" xfId="22" applyNumberFormat="1" applyFont="1" applyBorder="1">
      <alignment/>
      <protection/>
    </xf>
    <xf numFmtId="37" fontId="6" fillId="0" borderId="1" xfId="22" applyNumberFormat="1" applyFont="1" applyBorder="1">
      <alignment/>
      <protection/>
    </xf>
    <xf numFmtId="37" fontId="3" fillId="0" borderId="6" xfId="22" applyNumberFormat="1" applyFont="1" applyBorder="1">
      <alignment/>
      <protection/>
    </xf>
    <xf numFmtId="169" fontId="3" fillId="0" borderId="0" xfId="18" applyNumberFormat="1" applyFont="1" applyFill="1" applyBorder="1" applyAlignment="1" applyProtection="1">
      <alignment/>
      <protection/>
    </xf>
    <xf numFmtId="169" fontId="3" fillId="0" borderId="6" xfId="17" applyNumberFormat="1" applyFont="1" applyFill="1" applyBorder="1" applyAlignment="1" applyProtection="1">
      <alignment/>
      <protection/>
    </xf>
    <xf numFmtId="169" fontId="3" fillId="0" borderId="6" xfId="18" applyNumberFormat="1" applyFont="1" applyFill="1" applyBorder="1" applyAlignment="1" applyProtection="1">
      <alignment/>
      <protection/>
    </xf>
    <xf numFmtId="171" fontId="3" fillId="0" borderId="0" xfId="22" applyNumberFormat="1" applyFont="1">
      <alignment/>
      <protection/>
    </xf>
    <xf numFmtId="0" fontId="3" fillId="0" borderId="0" xfId="22" applyFont="1" applyAlignment="1">
      <alignment vertical="top" wrapText="1"/>
      <protection/>
    </xf>
    <xf numFmtId="0" fontId="3" fillId="0" borderId="0" xfId="23" applyFont="1">
      <alignment/>
      <protection/>
    </xf>
    <xf numFmtId="0" fontId="3" fillId="0" borderId="0" xfId="23" applyFont="1" applyFill="1">
      <alignment/>
      <protection/>
    </xf>
    <xf numFmtId="0" fontId="3" fillId="0" borderId="0" xfId="23" applyFont="1" applyAlignment="1">
      <alignment horizontal="center"/>
      <protection/>
    </xf>
    <xf numFmtId="0" fontId="3" fillId="0" borderId="0" xfId="23" applyFont="1" applyFill="1" applyAlignment="1">
      <alignment horizontal="center"/>
      <protection/>
    </xf>
    <xf numFmtId="0" fontId="3" fillId="0" borderId="1" xfId="23" applyFont="1" applyFill="1" applyBorder="1" applyAlignment="1">
      <alignment horizontal="center"/>
      <protection/>
    </xf>
    <xf numFmtId="37" fontId="3" fillId="0" borderId="0" xfId="23" applyNumberFormat="1" applyFont="1">
      <alignment/>
      <protection/>
    </xf>
    <xf numFmtId="37" fontId="3" fillId="0" borderId="0" xfId="23" applyNumberFormat="1" applyFont="1" applyFill="1">
      <alignment/>
      <protection/>
    </xf>
    <xf numFmtId="37" fontId="5" fillId="0" borderId="0" xfId="23" applyNumberFormat="1" applyFont="1">
      <alignment/>
      <protection/>
    </xf>
    <xf numFmtId="37" fontId="3" fillId="0" borderId="0" xfId="17" applyNumberFormat="1" applyFont="1" applyFill="1" applyBorder="1" applyAlignment="1" applyProtection="1">
      <alignment horizontal="right"/>
      <protection/>
    </xf>
    <xf numFmtId="37" fontId="3" fillId="0" borderId="7" xfId="17" applyNumberFormat="1" applyFont="1" applyFill="1" applyBorder="1" applyAlignment="1" applyProtection="1">
      <alignment/>
      <protection/>
    </xf>
    <xf numFmtId="37" fontId="6" fillId="0" borderId="8" xfId="17" applyNumberFormat="1" applyFont="1" applyFill="1" applyBorder="1" applyAlignment="1" applyProtection="1">
      <alignment/>
      <protection/>
    </xf>
    <xf numFmtId="37" fontId="3" fillId="0" borderId="8" xfId="17" applyNumberFormat="1" applyFont="1" applyFill="1" applyBorder="1" applyAlignment="1" applyProtection="1">
      <alignment/>
      <protection/>
    </xf>
    <xf numFmtId="37" fontId="6" fillId="0" borderId="8" xfId="23" applyNumberFormat="1" applyFont="1" applyFill="1" applyBorder="1">
      <alignment/>
      <protection/>
    </xf>
    <xf numFmtId="37" fontId="6" fillId="0" borderId="8" xfId="23" applyNumberFormat="1" applyFont="1" applyBorder="1">
      <alignment/>
      <protection/>
    </xf>
    <xf numFmtId="37" fontId="3" fillId="0" borderId="9" xfId="17" applyNumberFormat="1" applyFont="1" applyFill="1" applyBorder="1" applyAlignment="1" applyProtection="1">
      <alignment/>
      <protection/>
    </xf>
    <xf numFmtId="37" fontId="6" fillId="0" borderId="10" xfId="17" applyNumberFormat="1" applyFont="1" applyFill="1" applyBorder="1" applyAlignment="1" applyProtection="1">
      <alignment/>
      <protection/>
    </xf>
    <xf numFmtId="37" fontId="6" fillId="0" borderId="0" xfId="23" applyNumberFormat="1" applyFont="1" applyFill="1" applyBorder="1">
      <alignment/>
      <protection/>
    </xf>
    <xf numFmtId="37" fontId="6" fillId="0" borderId="0" xfId="23" applyNumberFormat="1" applyFont="1" applyBorder="1">
      <alignment/>
      <protection/>
    </xf>
    <xf numFmtId="37" fontId="3" fillId="0" borderId="11" xfId="17" applyNumberFormat="1" applyFont="1" applyFill="1" applyBorder="1" applyAlignment="1" applyProtection="1">
      <alignment/>
      <protection/>
    </xf>
    <xf numFmtId="37" fontId="3" fillId="0" borderId="10" xfId="17" applyNumberFormat="1" applyFont="1" applyFill="1" applyBorder="1" applyAlignment="1" applyProtection="1">
      <alignment/>
      <protection/>
    </xf>
    <xf numFmtId="37" fontId="6" fillId="0" borderId="12"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3" fillId="0" borderId="1" xfId="23" applyNumberFormat="1" applyFont="1" applyFill="1" applyBorder="1">
      <alignment/>
      <protection/>
    </xf>
    <xf numFmtId="37" fontId="3" fillId="0" borderId="1" xfId="23" applyNumberFormat="1" applyFont="1" applyBorder="1">
      <alignment/>
      <protection/>
    </xf>
    <xf numFmtId="37" fontId="3" fillId="0" borderId="13" xfId="17" applyNumberFormat="1" applyFont="1" applyFill="1" applyBorder="1" applyAlignment="1" applyProtection="1">
      <alignment/>
      <protection/>
    </xf>
    <xf numFmtId="37" fontId="6" fillId="0" borderId="0" xfId="23" applyNumberFormat="1" applyFont="1" applyFill="1">
      <alignment/>
      <protection/>
    </xf>
    <xf numFmtId="37" fontId="6" fillId="0" borderId="0" xfId="23" applyNumberFormat="1" applyFont="1">
      <alignment/>
      <protection/>
    </xf>
    <xf numFmtId="37" fontId="3" fillId="0" borderId="8" xfId="23" applyNumberFormat="1" applyFont="1" applyFill="1" applyBorder="1">
      <alignment/>
      <protection/>
    </xf>
    <xf numFmtId="37" fontId="3" fillId="0" borderId="8" xfId="23" applyNumberFormat="1" applyFont="1" applyBorder="1">
      <alignment/>
      <protection/>
    </xf>
    <xf numFmtId="37" fontId="3" fillId="0" borderId="0" xfId="23" applyNumberFormat="1" applyFont="1" applyFill="1" applyBorder="1">
      <alignment/>
      <protection/>
    </xf>
    <xf numFmtId="37" fontId="3" fillId="0" borderId="0" xfId="23" applyNumberFormat="1" applyFont="1" applyBorder="1">
      <alignment/>
      <protection/>
    </xf>
    <xf numFmtId="37" fontId="3" fillId="0" borderId="12" xfId="17" applyNumberFormat="1" applyFont="1" applyFill="1" applyBorder="1" applyAlignment="1" applyProtection="1">
      <alignment/>
      <protection/>
    </xf>
    <xf numFmtId="37" fontId="5" fillId="0" borderId="0" xfId="23" applyNumberFormat="1" applyFont="1" applyFill="1">
      <alignment/>
      <protection/>
    </xf>
    <xf numFmtId="0" fontId="3" fillId="0" borderId="0" xfId="22" applyFont="1" applyBorder="1" applyAlignment="1">
      <alignment horizontal="center"/>
      <protection/>
    </xf>
    <xf numFmtId="49" fontId="5" fillId="0" borderId="0" xfId="22" applyNumberFormat="1" applyFont="1" applyBorder="1" applyAlignment="1">
      <alignment horizontal="center"/>
      <protection/>
    </xf>
    <xf numFmtId="0" fontId="3" fillId="0" borderId="0" xfId="22" applyFont="1" applyFill="1" applyBorder="1" applyAlignment="1">
      <alignment horizontal="left" vertical="top" wrapText="1"/>
      <protection/>
    </xf>
    <xf numFmtId="0" fontId="3" fillId="0" borderId="0" xfId="21" applyFont="1" applyBorder="1" applyAlignment="1">
      <alignment horizontal="center"/>
      <protection/>
    </xf>
    <xf numFmtId="0" fontId="5" fillId="0" borderId="0" xfId="21" applyFont="1" applyBorder="1" applyAlignment="1">
      <alignment horizontal="left" vertical="top" wrapText="1"/>
      <protection/>
    </xf>
    <xf numFmtId="0" fontId="3" fillId="0" borderId="0" xfId="22" applyFont="1" applyFill="1" applyBorder="1" applyAlignment="1">
      <alignment horizontal="justify" vertical="top" wrapText="1"/>
      <protection/>
    </xf>
    <xf numFmtId="0" fontId="3" fillId="0" borderId="0" xfId="23" applyFont="1" applyBorder="1" applyAlignment="1">
      <alignment horizontal="center"/>
      <protection/>
    </xf>
    <xf numFmtId="0" fontId="3" fillId="0" borderId="0" xfId="23" applyFont="1" applyFill="1" applyBorder="1" applyAlignment="1">
      <alignment horizontal="center"/>
      <protection/>
    </xf>
  </cellXfs>
  <cellStyles count="11">
    <cellStyle name="Normal" xfId="0"/>
    <cellStyle name="Comma" xfId="15"/>
    <cellStyle name="Comma [0]" xfId="16"/>
    <cellStyle name="Comma_4Q07" xfId="17"/>
    <cellStyle name="Comma_4Q07_Q208(1)" xfId="18"/>
    <cellStyle name="Currency" xfId="19"/>
    <cellStyle name="Currency [0]" xfId="20"/>
    <cellStyle name="Normal_QtrpDec2005" xfId="21"/>
    <cellStyle name="Normal_QtrpJun2005" xfId="22"/>
    <cellStyle name="Normal_QtrpMar06"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workbookViewId="0" topLeftCell="A31">
      <selection activeCell="B54" sqref="B54"/>
    </sheetView>
  </sheetViews>
  <sheetFormatPr defaultColWidth="9.33203125" defaultRowHeight="14.25"/>
  <cols>
    <col min="1" max="1" width="41" style="1" customWidth="1"/>
    <col min="2" max="2" width="17" style="1" customWidth="1"/>
    <col min="3" max="3" width="13.83203125" style="2" customWidth="1"/>
    <col min="4" max="4" width="17" style="1" customWidth="1"/>
    <col min="5" max="5" width="13.83203125" style="1" customWidth="1"/>
    <col min="6" max="6" width="17" style="1" customWidth="1"/>
    <col min="7" max="7" width="13.83203125" style="1" customWidth="1"/>
    <col min="8" max="8" width="17" style="1" customWidth="1"/>
    <col min="9" max="16384" width="10.66015625" style="3" customWidth="1"/>
  </cols>
  <sheetData>
    <row r="1" spans="1:8" ht="15.75">
      <c r="A1" s="105" t="s">
        <v>0</v>
      </c>
      <c r="B1" s="105"/>
      <c r="C1" s="105"/>
      <c r="D1" s="105"/>
      <c r="E1" s="105"/>
      <c r="F1" s="105"/>
      <c r="G1" s="105"/>
      <c r="H1" s="105"/>
    </row>
    <row r="2" spans="1:8" ht="15.75">
      <c r="A2" s="105" t="s">
        <v>1</v>
      </c>
      <c r="B2" s="105"/>
      <c r="C2" s="105"/>
      <c r="D2" s="105"/>
      <c r="E2" s="105"/>
      <c r="F2" s="105"/>
      <c r="G2" s="105"/>
      <c r="H2" s="105"/>
    </row>
    <row r="3" spans="1:8" ht="15.75">
      <c r="A3" s="105" t="s">
        <v>2</v>
      </c>
      <c r="B3" s="105"/>
      <c r="C3" s="105"/>
      <c r="D3" s="105"/>
      <c r="E3" s="105"/>
      <c r="F3" s="105"/>
      <c r="G3" s="105"/>
      <c r="H3" s="105"/>
    </row>
    <row r="4" spans="1:8" ht="15.75">
      <c r="A4" s="105" t="s">
        <v>3</v>
      </c>
      <c r="B4" s="105"/>
      <c r="C4" s="105"/>
      <c r="D4" s="105"/>
      <c r="E4" s="105"/>
      <c r="F4" s="105"/>
      <c r="G4" s="105"/>
      <c r="H4" s="105"/>
    </row>
    <row r="5" ht="15.75">
      <c r="H5" s="1" t="s">
        <v>4</v>
      </c>
    </row>
    <row r="6" spans="1:8" ht="15.75">
      <c r="A6" s="105" t="s">
        <v>5</v>
      </c>
      <c r="B6" s="105"/>
      <c r="C6" s="105"/>
      <c r="D6" s="105"/>
      <c r="E6" s="105"/>
      <c r="F6" s="105"/>
      <c r="G6" s="105"/>
      <c r="H6" s="105"/>
    </row>
    <row r="7" spans="1:8" ht="15.75">
      <c r="A7" s="105" t="s">
        <v>6</v>
      </c>
      <c r="B7" s="105"/>
      <c r="C7" s="105"/>
      <c r="D7" s="105"/>
      <c r="E7" s="105"/>
      <c r="F7" s="105"/>
      <c r="G7" s="105"/>
      <c r="H7" s="105"/>
    </row>
    <row r="8" spans="1:8" ht="15.75">
      <c r="A8" s="105" t="s">
        <v>7</v>
      </c>
      <c r="B8" s="105"/>
      <c r="C8" s="105"/>
      <c r="D8" s="105"/>
      <c r="E8" s="105"/>
      <c r="F8" s="105"/>
      <c r="G8" s="105"/>
      <c r="H8" s="105"/>
    </row>
    <row r="9" spans="1:8" ht="15.75">
      <c r="A9" s="105"/>
      <c r="B9" s="105"/>
      <c r="C9" s="105"/>
      <c r="D9" s="105"/>
      <c r="E9" s="105"/>
      <c r="F9" s="105"/>
      <c r="G9" s="105"/>
      <c r="H9" s="105"/>
    </row>
    <row r="10" spans="1:8" ht="15.75">
      <c r="A10" s="105"/>
      <c r="B10" s="105"/>
      <c r="C10" s="105"/>
      <c r="D10" s="105"/>
      <c r="E10" s="105"/>
      <c r="F10" s="105"/>
      <c r="G10" s="105"/>
      <c r="H10" s="105"/>
    </row>
    <row r="11" spans="1:8" ht="15.75">
      <c r="A11" s="5"/>
      <c r="B11" s="5"/>
      <c r="C11" s="6"/>
      <c r="D11" s="5"/>
      <c r="E11" s="5"/>
      <c r="F11" s="5"/>
      <c r="G11" s="5"/>
      <c r="H11" s="5"/>
    </row>
    <row r="12" spans="1:8" ht="15.75">
      <c r="A12" s="5"/>
      <c r="B12" s="5"/>
      <c r="C12" s="6"/>
      <c r="D12" s="5"/>
      <c r="E12" s="5"/>
      <c r="F12" s="5"/>
      <c r="G12" s="5"/>
      <c r="H12" s="5"/>
    </row>
    <row r="13" spans="1:8" ht="15.75">
      <c r="A13" s="5"/>
      <c r="B13" s="106" t="s">
        <v>8</v>
      </c>
      <c r="C13" s="106"/>
      <c r="D13" s="106"/>
      <c r="E13" s="5"/>
      <c r="F13" s="106" t="s">
        <v>9</v>
      </c>
      <c r="G13" s="106"/>
      <c r="H13" s="106"/>
    </row>
    <row r="14" spans="2:8" ht="15.75">
      <c r="B14" s="7">
        <v>2009</v>
      </c>
      <c r="C14" s="8"/>
      <c r="D14" s="7">
        <v>2008</v>
      </c>
      <c r="F14" s="9">
        <v>2009</v>
      </c>
      <c r="G14" s="7"/>
      <c r="H14" s="9">
        <v>2008</v>
      </c>
    </row>
    <row r="15" spans="2:8" ht="15.75">
      <c r="B15" s="10" t="s">
        <v>10</v>
      </c>
      <c r="C15" s="11"/>
      <c r="D15" s="10" t="s">
        <v>10</v>
      </c>
      <c r="E15" s="7"/>
      <c r="F15" s="12" t="s">
        <v>10</v>
      </c>
      <c r="G15" s="7"/>
      <c r="H15" s="12" t="s">
        <v>10</v>
      </c>
    </row>
    <row r="16" spans="2:8" ht="15.75">
      <c r="B16" s="7" t="s">
        <v>11</v>
      </c>
      <c r="C16" s="8"/>
      <c r="D16" s="7" t="s">
        <v>12</v>
      </c>
      <c r="E16" s="7"/>
      <c r="F16" s="9" t="s">
        <v>11</v>
      </c>
      <c r="G16" s="7"/>
      <c r="H16" s="9" t="s">
        <v>12</v>
      </c>
    </row>
    <row r="17" spans="2:8" ht="15.75">
      <c r="B17" s="13" t="s">
        <v>13</v>
      </c>
      <c r="C17" s="8"/>
      <c r="D17" s="13" t="s">
        <v>13</v>
      </c>
      <c r="E17" s="7"/>
      <c r="F17" s="14" t="s">
        <v>13</v>
      </c>
      <c r="G17" s="7"/>
      <c r="H17" s="14" t="s">
        <v>13</v>
      </c>
    </row>
    <row r="18" spans="3:7" ht="15.75">
      <c r="C18" s="8"/>
      <c r="E18" s="7"/>
      <c r="G18" s="7"/>
    </row>
    <row r="19" spans="1:8" ht="15.75">
      <c r="A19" s="15"/>
      <c r="B19" s="16"/>
      <c r="C19" s="8"/>
      <c r="D19" s="16"/>
      <c r="E19" s="7"/>
      <c r="F19" s="16"/>
      <c r="G19" s="7"/>
      <c r="H19" s="16"/>
    </row>
    <row r="20" spans="1:8" ht="15.75">
      <c r="A20" s="1" t="s">
        <v>14</v>
      </c>
      <c r="B20" s="16">
        <v>44891.21098999999</v>
      </c>
      <c r="C20" s="8"/>
      <c r="D20" s="16">
        <v>102951</v>
      </c>
      <c r="E20" s="7"/>
      <c r="F20" s="16">
        <v>109169.26599</v>
      </c>
      <c r="G20" s="7"/>
      <c r="H20" s="16">
        <v>202588</v>
      </c>
    </row>
    <row r="21" spans="1:8" ht="15.75">
      <c r="A21" s="1" t="s">
        <v>15</v>
      </c>
      <c r="B21" s="17">
        <v>-43592.87498000001</v>
      </c>
      <c r="C21" s="8"/>
      <c r="D21" s="17">
        <v>-86139</v>
      </c>
      <c r="E21" s="7"/>
      <c r="F21" s="17">
        <v>-103505.15098</v>
      </c>
      <c r="G21" s="7"/>
      <c r="H21" s="17">
        <v>-176962</v>
      </c>
    </row>
    <row r="22" spans="1:9" ht="15.75">
      <c r="A22" s="15" t="s">
        <v>16</v>
      </c>
      <c r="B22" s="16">
        <f>SUM(B20:B21)</f>
        <v>1298.3360099999845</v>
      </c>
      <c r="C22" s="8"/>
      <c r="D22" s="16">
        <f>SUM(D20:D21)</f>
        <v>16812</v>
      </c>
      <c r="E22" s="8"/>
      <c r="F22" s="16">
        <f>SUM(F20:F21)</f>
        <v>5664.115009999994</v>
      </c>
      <c r="G22" s="7"/>
      <c r="H22" s="16">
        <f>SUM(H20:H21)</f>
        <v>25626</v>
      </c>
      <c r="I22" s="18"/>
    </row>
    <row r="23" spans="2:9" ht="15.75">
      <c r="B23" s="19"/>
      <c r="C23" s="8"/>
      <c r="D23" s="19"/>
      <c r="E23" s="8"/>
      <c r="F23" s="16"/>
      <c r="G23" s="7"/>
      <c r="H23" s="16"/>
      <c r="I23" s="18"/>
    </row>
    <row r="24" spans="1:9" ht="15.75">
      <c r="A24" s="1" t="s">
        <v>17</v>
      </c>
      <c r="B24" s="16">
        <v>930.55142</v>
      </c>
      <c r="C24" s="8"/>
      <c r="D24" s="16">
        <f>+1707+206</f>
        <v>1913</v>
      </c>
      <c r="E24" s="8"/>
      <c r="F24" s="16">
        <v>1973.11942</v>
      </c>
      <c r="G24" s="7"/>
      <c r="H24" s="20">
        <v>3232</v>
      </c>
      <c r="I24" s="18"/>
    </row>
    <row r="25" spans="1:9" ht="15.75">
      <c r="A25" s="1" t="s">
        <v>18</v>
      </c>
      <c r="B25" s="16">
        <v>-1083.35523</v>
      </c>
      <c r="C25" s="8"/>
      <c r="D25" s="16">
        <f>-895-206</f>
        <v>-1101</v>
      </c>
      <c r="E25" s="8"/>
      <c r="F25" s="16">
        <v>-3372.3852300000003</v>
      </c>
      <c r="G25" s="7"/>
      <c r="H25" s="20">
        <f>-2659</f>
        <v>-2659</v>
      </c>
      <c r="I25" s="18"/>
    </row>
    <row r="26" spans="1:9" ht="15.75">
      <c r="A26" s="1" t="s">
        <v>19</v>
      </c>
      <c r="B26" s="16">
        <v>-753.6888200000001</v>
      </c>
      <c r="C26" s="8"/>
      <c r="D26" s="16">
        <v>-1848</v>
      </c>
      <c r="E26" s="7"/>
      <c r="F26" s="16">
        <v>-1588.47582</v>
      </c>
      <c r="G26" s="7"/>
      <c r="H26" s="20">
        <v>-3795</v>
      </c>
      <c r="I26" s="18"/>
    </row>
    <row r="27" spans="1:9" ht="15.75">
      <c r="A27" s="1" t="s">
        <v>20</v>
      </c>
      <c r="B27" s="21">
        <v>-10.879560000000001</v>
      </c>
      <c r="C27" s="8"/>
      <c r="D27" s="17">
        <v>-827</v>
      </c>
      <c r="E27" s="7"/>
      <c r="F27" s="17">
        <v>-301.54055999999997</v>
      </c>
      <c r="G27" s="7"/>
      <c r="H27" s="22">
        <v>-1233</v>
      </c>
      <c r="I27" s="18"/>
    </row>
    <row r="28" spans="1:9" ht="15.75">
      <c r="A28" s="15" t="s">
        <v>21</v>
      </c>
      <c r="B28" s="16">
        <f>SUM(B22:B27)</f>
        <v>380.9638199999843</v>
      </c>
      <c r="C28" s="8"/>
      <c r="D28" s="16">
        <f>SUM(D22:D27)</f>
        <v>14949</v>
      </c>
      <c r="E28" s="8"/>
      <c r="F28" s="16">
        <f>SUM(F22:F27)</f>
        <v>2374.8328199999933</v>
      </c>
      <c r="G28" s="7"/>
      <c r="H28" s="20">
        <f>SUM(H22:H27)</f>
        <v>21171</v>
      </c>
      <c r="I28" s="18"/>
    </row>
    <row r="29" spans="1:9" ht="15.75">
      <c r="A29" s="23" t="s">
        <v>22</v>
      </c>
      <c r="B29" s="16">
        <v>0</v>
      </c>
      <c r="C29" s="24"/>
      <c r="D29" s="16">
        <v>-3223</v>
      </c>
      <c r="E29" s="24"/>
      <c r="F29" s="16">
        <v>0</v>
      </c>
      <c r="G29" s="9"/>
      <c r="H29" s="20">
        <v>-4683</v>
      </c>
      <c r="I29" s="18"/>
    </row>
    <row r="30" spans="1:9" ht="15.75">
      <c r="A30" s="1" t="s">
        <v>23</v>
      </c>
      <c r="B30" s="25">
        <f>SUM(B28:B29)</f>
        <v>380.9638199999843</v>
      </c>
      <c r="C30" s="8"/>
      <c r="D30" s="25">
        <f>SUM(D28:D29)</f>
        <v>11726</v>
      </c>
      <c r="E30" s="7"/>
      <c r="F30" s="25">
        <f>SUM(F28:F29)</f>
        <v>2374.8328199999933</v>
      </c>
      <c r="G30" s="7"/>
      <c r="H30" s="25">
        <f>SUM(H28:H29)</f>
        <v>16488</v>
      </c>
      <c r="I30" s="18"/>
    </row>
    <row r="31" spans="2:9" ht="15.75">
      <c r="B31" s="16"/>
      <c r="C31" s="8"/>
      <c r="D31" s="16"/>
      <c r="E31" s="7"/>
      <c r="F31" s="16"/>
      <c r="G31" s="7"/>
      <c r="H31" s="16"/>
      <c r="I31" s="18"/>
    </row>
    <row r="32" spans="2:9" ht="15.75">
      <c r="B32" s="16"/>
      <c r="C32" s="8"/>
      <c r="D32" s="16"/>
      <c r="E32" s="7"/>
      <c r="F32" s="16"/>
      <c r="G32" s="7"/>
      <c r="H32" s="16"/>
      <c r="I32" s="18"/>
    </row>
    <row r="33" spans="1:8" ht="15.75">
      <c r="A33" s="1" t="s">
        <v>24</v>
      </c>
      <c r="B33" s="16"/>
      <c r="C33" s="8"/>
      <c r="D33" s="16"/>
      <c r="E33" s="7"/>
      <c r="F33" s="16"/>
      <c r="G33" s="7"/>
      <c r="H33" s="16"/>
    </row>
    <row r="34" spans="1:8" ht="15.75">
      <c r="A34" s="1" t="s">
        <v>25</v>
      </c>
      <c r="B34" s="16">
        <v>-869.3295713000098</v>
      </c>
      <c r="C34" s="8"/>
      <c r="D34" s="16">
        <v>10121</v>
      </c>
      <c r="E34" s="7"/>
      <c r="F34" s="16">
        <v>-753.4134056000104</v>
      </c>
      <c r="G34" s="7"/>
      <c r="H34" s="16">
        <v>14565</v>
      </c>
    </row>
    <row r="35" spans="1:8" ht="15.75">
      <c r="A35" s="1" t="s">
        <v>26</v>
      </c>
      <c r="B35" s="16">
        <v>1250.2933913</v>
      </c>
      <c r="C35" s="8"/>
      <c r="D35" s="16">
        <v>1605</v>
      </c>
      <c r="E35" s="7"/>
      <c r="F35" s="16">
        <v>3128.2462256</v>
      </c>
      <c r="G35" s="7"/>
      <c r="H35" s="16">
        <v>1923</v>
      </c>
    </row>
    <row r="36" spans="2:8" ht="15.75">
      <c r="B36" s="25">
        <f>SUM(B34:B35)</f>
        <v>380.96381999999016</v>
      </c>
      <c r="C36" s="8"/>
      <c r="D36" s="25">
        <f>SUM(D34:D35)</f>
        <v>11726</v>
      </c>
      <c r="E36" s="7"/>
      <c r="F36" s="25">
        <f>SUM(F34:F35)</f>
        <v>2374.8328199999896</v>
      </c>
      <c r="G36" s="7"/>
      <c r="H36" s="25">
        <f>SUM(H34:H35)</f>
        <v>16488</v>
      </c>
    </row>
    <row r="37" spans="2:8" ht="15.75">
      <c r="B37" s="26"/>
      <c r="C37" s="27"/>
      <c r="D37" s="26"/>
      <c r="E37" s="7"/>
      <c r="F37" s="16"/>
      <c r="G37" s="7"/>
      <c r="H37" s="16"/>
    </row>
    <row r="38" spans="2:8" ht="15.75">
      <c r="B38" s="26"/>
      <c r="C38" s="27"/>
      <c r="D38" s="26"/>
      <c r="E38" s="27"/>
      <c r="F38" s="16"/>
      <c r="G38" s="7"/>
      <c r="H38" s="16"/>
    </row>
    <row r="39" spans="1:8" ht="15.75">
      <c r="A39" s="1" t="s">
        <v>27</v>
      </c>
      <c r="B39" s="28" t="s">
        <v>28</v>
      </c>
      <c r="C39" s="27"/>
      <c r="D39" s="26"/>
      <c r="E39" s="29"/>
      <c r="F39" s="30" t="s">
        <v>28</v>
      </c>
      <c r="G39" s="29"/>
      <c r="H39" s="16"/>
    </row>
    <row r="40" spans="1:8" ht="15.75">
      <c r="A40" s="1" t="s">
        <v>29</v>
      </c>
      <c r="B40" s="31"/>
      <c r="C40" s="27"/>
      <c r="D40" s="26"/>
      <c r="E40" s="31"/>
      <c r="F40" s="32"/>
      <c r="G40" s="31"/>
      <c r="H40" s="16"/>
    </row>
    <row r="41" spans="2:8" ht="15.75">
      <c r="B41" s="26"/>
      <c r="C41" s="33"/>
      <c r="D41" s="26"/>
      <c r="E41" s="26"/>
      <c r="F41" s="16"/>
      <c r="G41" s="26"/>
      <c r="H41" s="16"/>
    </row>
    <row r="42" spans="1:8" ht="15.75">
      <c r="A42" s="1" t="s">
        <v>30</v>
      </c>
      <c r="B42" s="34">
        <f>ROUND(+B34/127406*100,2)</f>
        <v>-0.68</v>
      </c>
      <c r="C42" s="35"/>
      <c r="D42" s="34">
        <f>ROUND(+D34/127425*100,2)</f>
        <v>7.94</v>
      </c>
      <c r="E42" s="36"/>
      <c r="F42" s="34">
        <f>ROUND(+F34/127406*100,2)</f>
        <v>-0.59</v>
      </c>
      <c r="G42" s="36"/>
      <c r="H42" s="34">
        <f>+H34/127425*100</f>
        <v>11.430253090052972</v>
      </c>
    </row>
    <row r="43" spans="2:8" ht="15.75">
      <c r="B43" s="37"/>
      <c r="C43" s="38"/>
      <c r="D43" s="37"/>
      <c r="E43" s="39"/>
      <c r="F43" s="37"/>
      <c r="G43" s="39"/>
      <c r="H43" s="37"/>
    </row>
    <row r="44" spans="1:8" ht="15.75">
      <c r="A44" s="1" t="s">
        <v>31</v>
      </c>
      <c r="B44" s="40">
        <v>-0.68</v>
      </c>
      <c r="C44" s="38"/>
      <c r="D44" s="40">
        <v>7.94</v>
      </c>
      <c r="E44" s="39"/>
      <c r="F44" s="40">
        <v>-0.59</v>
      </c>
      <c r="G44" s="39"/>
      <c r="H44" s="40">
        <v>11.43</v>
      </c>
    </row>
    <row r="45" spans="2:8" ht="15.75">
      <c r="B45" s="37"/>
      <c r="C45" s="38"/>
      <c r="D45" s="37"/>
      <c r="E45" s="37"/>
      <c r="F45" s="37"/>
      <c r="G45" s="37"/>
      <c r="H45" s="37"/>
    </row>
    <row r="48" spans="1:8" ht="12.75">
      <c r="A48" s="107"/>
      <c r="B48" s="107"/>
      <c r="C48" s="107"/>
      <c r="D48" s="107"/>
      <c r="E48" s="107"/>
      <c r="F48" s="107"/>
      <c r="G48" s="107"/>
      <c r="H48" s="107"/>
    </row>
    <row r="49" spans="1:8" ht="12.75">
      <c r="A49" s="107"/>
      <c r="B49" s="107"/>
      <c r="C49" s="107"/>
      <c r="D49" s="107"/>
      <c r="E49" s="107"/>
      <c r="F49" s="107"/>
      <c r="G49" s="107"/>
      <c r="H49" s="107"/>
    </row>
    <row r="50" spans="1:8" ht="15.75">
      <c r="A50" s="41"/>
      <c r="B50" s="41"/>
      <c r="C50" s="42"/>
      <c r="D50" s="41"/>
      <c r="E50" s="41"/>
      <c r="F50" s="41"/>
      <c r="G50" s="41"/>
      <c r="H50" s="41"/>
    </row>
    <row r="51" spans="1:8" ht="12.75" customHeight="1">
      <c r="A51" s="107" t="s">
        <v>32</v>
      </c>
      <c r="B51" s="107"/>
      <c r="C51" s="107"/>
      <c r="D51" s="107"/>
      <c r="E51" s="107"/>
      <c r="F51" s="107"/>
      <c r="G51" s="107"/>
      <c r="H51" s="107"/>
    </row>
    <row r="52" spans="1:8" ht="12.75">
      <c r="A52" s="107"/>
      <c r="B52" s="107"/>
      <c r="C52" s="107"/>
      <c r="D52" s="107"/>
      <c r="E52" s="107"/>
      <c r="F52" s="107"/>
      <c r="G52" s="107"/>
      <c r="H52" s="107"/>
    </row>
  </sheetData>
  <mergeCells count="13">
    <mergeCell ref="A51:H52"/>
    <mergeCell ref="A10:H10"/>
    <mergeCell ref="B13:D13"/>
    <mergeCell ref="F13:H13"/>
    <mergeCell ref="A48:H49"/>
    <mergeCell ref="A6:H6"/>
    <mergeCell ref="A7:H7"/>
    <mergeCell ref="A8:H8"/>
    <mergeCell ref="A9:H9"/>
    <mergeCell ref="A1:H1"/>
    <mergeCell ref="A2:H2"/>
    <mergeCell ref="A3:H3"/>
    <mergeCell ref="A4:H4"/>
  </mergeCells>
  <printOptions/>
  <pageMargins left="0.7479166666666667" right="0.7479166666666667" top="0.9840277777777778" bottom="0.9840277777777778" header="0.5118055555555556" footer="0.5118055555555556"/>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F59"/>
  <sheetViews>
    <sheetView workbookViewId="0" topLeftCell="A37">
      <selection activeCell="A28" sqref="A28"/>
    </sheetView>
  </sheetViews>
  <sheetFormatPr defaultColWidth="9.33203125" defaultRowHeight="14.25"/>
  <cols>
    <col min="1" max="1" width="58" style="43" customWidth="1"/>
    <col min="2" max="2" width="13.83203125" style="43" customWidth="1"/>
    <col min="3" max="3" width="19.66015625" style="43" customWidth="1"/>
    <col min="4" max="4" width="13.83203125" style="43" customWidth="1"/>
    <col min="5" max="5" width="19" style="43" customWidth="1"/>
    <col min="6" max="6" width="13.83203125" style="43" customWidth="1"/>
    <col min="7" max="16384" width="10.66015625" style="3" customWidth="1"/>
  </cols>
  <sheetData>
    <row r="1" spans="1:5" ht="15.75">
      <c r="A1" s="108" t="s">
        <v>0</v>
      </c>
      <c r="B1" s="108"/>
      <c r="C1" s="108"/>
      <c r="D1" s="108"/>
      <c r="E1" s="108"/>
    </row>
    <row r="2" spans="1:5" ht="15.75">
      <c r="A2" s="108" t="s">
        <v>1</v>
      </c>
      <c r="B2" s="108"/>
      <c r="C2" s="108"/>
      <c r="D2" s="108"/>
      <c r="E2" s="108"/>
    </row>
    <row r="3" spans="1:5" ht="15.75">
      <c r="A3" s="108" t="s">
        <v>2</v>
      </c>
      <c r="B3" s="108"/>
      <c r="C3" s="108"/>
      <c r="D3" s="108"/>
      <c r="E3" s="108"/>
    </row>
    <row r="4" spans="1:5" ht="15.75">
      <c r="A4" s="108" t="s">
        <v>3</v>
      </c>
      <c r="B4" s="108"/>
      <c r="C4" s="108"/>
      <c r="D4" s="108"/>
      <c r="E4" s="108"/>
    </row>
    <row r="6" spans="1:5" ht="15.75">
      <c r="A6" s="108" t="s">
        <v>33</v>
      </c>
      <c r="B6" s="108"/>
      <c r="C6" s="108"/>
      <c r="D6" s="108"/>
      <c r="E6" s="108"/>
    </row>
    <row r="7" spans="1:5" ht="15.75">
      <c r="A7" s="108" t="s">
        <v>7</v>
      </c>
      <c r="B7" s="108"/>
      <c r="C7" s="108"/>
      <c r="D7" s="108"/>
      <c r="E7" s="108"/>
    </row>
    <row r="8" spans="2:5" ht="15.75">
      <c r="B8" s="44"/>
      <c r="C8" s="45"/>
      <c r="D8" s="45"/>
      <c r="E8" s="45"/>
    </row>
    <row r="9" spans="2:6" ht="15.75">
      <c r="B9" s="46"/>
      <c r="C9" s="45" t="s">
        <v>34</v>
      </c>
      <c r="D9" s="45"/>
      <c r="E9" s="45" t="s">
        <v>35</v>
      </c>
      <c r="F9" s="45"/>
    </row>
    <row r="10" spans="3:6" ht="15.75">
      <c r="C10" s="47" t="s">
        <v>36</v>
      </c>
      <c r="D10" s="45"/>
      <c r="E10" s="47" t="s">
        <v>37</v>
      </c>
      <c r="F10" s="47"/>
    </row>
    <row r="11" spans="3:6" ht="15.75">
      <c r="C11" s="48" t="s">
        <v>38</v>
      </c>
      <c r="D11" s="48"/>
      <c r="E11" s="48" t="s">
        <v>39</v>
      </c>
      <c r="F11" s="48"/>
    </row>
    <row r="12" spans="3:6" ht="15.75">
      <c r="C12" s="45" t="s">
        <v>13</v>
      </c>
      <c r="D12" s="45"/>
      <c r="E12" s="45" t="s">
        <v>13</v>
      </c>
      <c r="F12" s="45"/>
    </row>
    <row r="13" spans="3:6" ht="15.75">
      <c r="C13" s="49"/>
      <c r="D13" s="49"/>
      <c r="E13" s="49" t="s">
        <v>40</v>
      </c>
      <c r="F13" s="50"/>
    </row>
    <row r="14" spans="1:6" ht="15.75">
      <c r="A14" s="51" t="s">
        <v>41</v>
      </c>
      <c r="C14" s="16"/>
      <c r="D14" s="16"/>
      <c r="E14" s="16"/>
      <c r="F14" s="52"/>
    </row>
    <row r="15" spans="1:5" ht="15.75">
      <c r="A15" s="51" t="s">
        <v>42</v>
      </c>
      <c r="C15" s="16"/>
      <c r="D15" s="16"/>
      <c r="E15" s="16"/>
    </row>
    <row r="16" spans="1:5" ht="15.75">
      <c r="A16" s="43" t="s">
        <v>43</v>
      </c>
      <c r="C16" s="16">
        <v>78748.40143000001</v>
      </c>
      <c r="D16" s="16"/>
      <c r="E16" s="16">
        <v>67818.319</v>
      </c>
    </row>
    <row r="17" spans="1:5" ht="15.75">
      <c r="A17" s="43" t="s">
        <v>44</v>
      </c>
      <c r="C17" s="16">
        <v>9245.35474</v>
      </c>
      <c r="D17" s="16"/>
      <c r="E17" s="16">
        <v>9360.537</v>
      </c>
    </row>
    <row r="18" spans="3:5" ht="15.75">
      <c r="C18" s="53">
        <v>87993.75617000001</v>
      </c>
      <c r="D18" s="16"/>
      <c r="E18" s="53">
        <v>77178.856</v>
      </c>
    </row>
    <row r="19" spans="1:5" ht="15.75">
      <c r="A19" s="51" t="s">
        <v>45</v>
      </c>
      <c r="C19" s="26"/>
      <c r="D19" s="16"/>
      <c r="E19" s="16"/>
    </row>
    <row r="20" spans="1:5" ht="15.75">
      <c r="A20" s="43" t="s">
        <v>46</v>
      </c>
      <c r="C20" s="16">
        <v>73896.10314</v>
      </c>
      <c r="D20" s="16"/>
      <c r="E20" s="16">
        <v>108438.294</v>
      </c>
    </row>
    <row r="21" spans="1:5" ht="15.75">
      <c r="A21" s="43" t="s">
        <v>47</v>
      </c>
      <c r="C21" s="16">
        <v>15854.72873</v>
      </c>
      <c r="D21" s="16"/>
      <c r="E21" s="16">
        <v>34266.529</v>
      </c>
    </row>
    <row r="22" spans="1:5" ht="15.75">
      <c r="A22" s="43" t="s">
        <v>48</v>
      </c>
      <c r="C22" s="16">
        <v>4322.896</v>
      </c>
      <c r="D22" s="16"/>
      <c r="E22" s="16">
        <v>1645.794</v>
      </c>
    </row>
    <row r="23" spans="1:5" ht="15.75">
      <c r="A23" s="43" t="s">
        <v>49</v>
      </c>
      <c r="C23" s="16">
        <v>158539.58767</v>
      </c>
      <c r="D23" s="16"/>
      <c r="E23" s="16">
        <v>144917.364</v>
      </c>
    </row>
    <row r="24" spans="3:5" ht="15.75">
      <c r="C24" s="53">
        <v>252613.31554</v>
      </c>
      <c r="D24" s="16"/>
      <c r="E24" s="53">
        <v>289267.981</v>
      </c>
    </row>
    <row r="25" spans="1:5" ht="15.75">
      <c r="A25" s="51" t="s">
        <v>50</v>
      </c>
      <c r="C25" s="54">
        <v>340607.07171000005</v>
      </c>
      <c r="D25" s="16"/>
      <c r="E25" s="54">
        <v>366446.83700000006</v>
      </c>
    </row>
    <row r="26" spans="3:5" ht="15.75">
      <c r="C26" s="26"/>
      <c r="D26" s="16"/>
      <c r="E26" s="16"/>
    </row>
    <row r="27" spans="3:5" ht="15.75">
      <c r="C27" s="26"/>
      <c r="D27" s="16"/>
      <c r="E27" s="16"/>
    </row>
    <row r="28" spans="1:5" ht="15.75">
      <c r="A28" s="51" t="s">
        <v>51</v>
      </c>
      <c r="C28" s="26"/>
      <c r="D28" s="16"/>
      <c r="E28" s="16"/>
    </row>
    <row r="29" spans="3:5" ht="15.75">
      <c r="C29" s="26"/>
      <c r="D29" s="16"/>
      <c r="E29" s="16"/>
    </row>
    <row r="30" spans="1:5" ht="15.75">
      <c r="A30" s="43" t="s">
        <v>52</v>
      </c>
      <c r="C30" s="16">
        <v>127430</v>
      </c>
      <c r="D30" s="16"/>
      <c r="E30" s="16">
        <v>127430</v>
      </c>
    </row>
    <row r="31" spans="1:5" ht="15.75">
      <c r="A31" s="43" t="s">
        <v>53</v>
      </c>
      <c r="C31" s="16">
        <v>0</v>
      </c>
      <c r="D31" s="16"/>
      <c r="E31" s="16">
        <v>0</v>
      </c>
    </row>
    <row r="32" spans="1:5" ht="15.75">
      <c r="A32" s="43" t="s">
        <v>54</v>
      </c>
      <c r="C32" s="16">
        <v>-63</v>
      </c>
      <c r="D32" s="16"/>
      <c r="E32" s="16">
        <v>-62.586</v>
      </c>
    </row>
    <row r="33" spans="1:5" ht="15.75">
      <c r="A33" s="43" t="s">
        <v>55</v>
      </c>
      <c r="C33" s="16">
        <v>989.873</v>
      </c>
      <c r="D33" s="16"/>
      <c r="E33" s="16">
        <v>-70.8</v>
      </c>
    </row>
    <row r="34" spans="1:5" ht="15.75">
      <c r="A34" s="43" t="s">
        <v>56</v>
      </c>
      <c r="C34" s="17">
        <v>143082.04481999998</v>
      </c>
      <c r="D34" s="16"/>
      <c r="E34" s="17">
        <v>150205.759</v>
      </c>
    </row>
    <row r="35" spans="1:5" ht="15.75">
      <c r="A35" s="51" t="s">
        <v>57</v>
      </c>
      <c r="C35" s="16">
        <v>271438.91782</v>
      </c>
      <c r="D35" s="16"/>
      <c r="E35" s="16">
        <v>277502.373</v>
      </c>
    </row>
    <row r="36" spans="1:5" ht="15.75">
      <c r="A36" s="51" t="s">
        <v>58</v>
      </c>
      <c r="C36" s="17">
        <v>28832.654</v>
      </c>
      <c r="D36" s="16"/>
      <c r="E36" s="17">
        <v>24646.671</v>
      </c>
    </row>
    <row r="37" spans="1:5" ht="15.75">
      <c r="A37" s="51" t="s">
        <v>59</v>
      </c>
      <c r="C37" s="53">
        <v>300271.57181999995</v>
      </c>
      <c r="D37" s="16"/>
      <c r="E37" s="53">
        <v>302149.044</v>
      </c>
    </row>
    <row r="38" spans="3:5" ht="15.75">
      <c r="C38" s="26"/>
      <c r="D38" s="16"/>
      <c r="E38" s="16"/>
    </row>
    <row r="39" spans="3:5" ht="15.75">
      <c r="C39" s="26"/>
      <c r="D39" s="16"/>
      <c r="E39" s="16"/>
    </row>
    <row r="40" spans="1:5" ht="15.75">
      <c r="A40" s="51" t="s">
        <v>60</v>
      </c>
      <c r="C40" s="26"/>
      <c r="D40" s="16"/>
      <c r="E40" s="16"/>
    </row>
    <row r="41" spans="1:5" ht="15.75">
      <c r="A41" s="43" t="s">
        <v>61</v>
      </c>
      <c r="C41" s="16">
        <v>2802</v>
      </c>
      <c r="D41" s="16"/>
      <c r="E41" s="16">
        <v>2802</v>
      </c>
    </row>
    <row r="42" spans="3:5" ht="15.75">
      <c r="C42" s="53">
        <v>2802</v>
      </c>
      <c r="D42" s="16"/>
      <c r="E42" s="53">
        <v>2802</v>
      </c>
    </row>
    <row r="43" spans="3:5" ht="15.75">
      <c r="C43" s="26"/>
      <c r="D43" s="16"/>
      <c r="E43" s="16"/>
    </row>
    <row r="44" spans="3:5" ht="15.75">
      <c r="C44" s="26"/>
      <c r="D44" s="16"/>
      <c r="E44" s="16"/>
    </row>
    <row r="45" spans="1:5" ht="15.75">
      <c r="A45" s="51" t="s">
        <v>62</v>
      </c>
      <c r="C45" s="26"/>
      <c r="D45" s="16"/>
      <c r="E45" s="16"/>
    </row>
    <row r="46" spans="1:5" ht="15.75">
      <c r="A46" s="43" t="s">
        <v>63</v>
      </c>
      <c r="C46" s="16">
        <v>31285.15444</v>
      </c>
      <c r="D46" s="16"/>
      <c r="E46" s="16">
        <v>45147.96</v>
      </c>
    </row>
    <row r="47" spans="1:5" ht="15.75">
      <c r="A47" s="43" t="s">
        <v>64</v>
      </c>
      <c r="C47" s="16">
        <v>6247.9312199999995</v>
      </c>
      <c r="D47" s="16"/>
      <c r="E47" s="16">
        <v>16301.198</v>
      </c>
    </row>
    <row r="48" spans="1:5" ht="15.75">
      <c r="A48" s="43" t="s">
        <v>65</v>
      </c>
      <c r="C48" s="16">
        <v>0</v>
      </c>
      <c r="D48" s="16"/>
      <c r="E48" s="16">
        <v>46.635</v>
      </c>
    </row>
    <row r="49" spans="1:5" ht="15.75">
      <c r="A49" s="51" t="s">
        <v>66</v>
      </c>
      <c r="C49" s="53">
        <v>37533.08566</v>
      </c>
      <c r="D49" s="16"/>
      <c r="E49" s="53">
        <v>61495.793</v>
      </c>
    </row>
    <row r="50" spans="1:5" ht="15.75">
      <c r="A50" s="51" t="s">
        <v>67</v>
      </c>
      <c r="C50" s="53">
        <v>340606.65747999994</v>
      </c>
      <c r="D50" s="16"/>
      <c r="E50" s="53">
        <v>366446.837</v>
      </c>
    </row>
    <row r="51" spans="1:5" ht="15.75" customHeight="1">
      <c r="A51" s="51"/>
      <c r="C51" s="16"/>
      <c r="D51" s="16"/>
      <c r="E51" s="16"/>
    </row>
    <row r="52" spans="3:5" ht="15.75">
      <c r="C52" s="55"/>
      <c r="D52" s="55"/>
      <c r="E52" s="55"/>
    </row>
    <row r="53" spans="1:5" ht="15" customHeight="1">
      <c r="A53" s="109" t="s">
        <v>68</v>
      </c>
      <c r="B53" s="109"/>
      <c r="C53" s="16"/>
      <c r="D53" s="16"/>
      <c r="E53" s="16"/>
    </row>
    <row r="54" spans="1:5" ht="15.75">
      <c r="A54" s="109"/>
      <c r="B54" s="109"/>
      <c r="C54" s="56">
        <f>ROUND((C35/127406)*100,0)</f>
        <v>213</v>
      </c>
      <c r="D54" s="57"/>
      <c r="E54" s="56">
        <f>ROUND((E35/127406)*100,0)</f>
        <v>218</v>
      </c>
    </row>
    <row r="55" spans="1:5" ht="15.75">
      <c r="A55" s="58"/>
      <c r="B55" s="58"/>
      <c r="C55" s="59" t="s">
        <v>28</v>
      </c>
      <c r="D55" s="28"/>
      <c r="E55" s="28">
        <v>0</v>
      </c>
    </row>
    <row r="56" spans="3:5" ht="15.75">
      <c r="C56" s="16"/>
      <c r="D56" s="16"/>
      <c r="E56" s="16"/>
    </row>
    <row r="57" spans="1:5" ht="15" customHeight="1">
      <c r="A57" s="110" t="s">
        <v>69</v>
      </c>
      <c r="B57" s="110"/>
      <c r="C57" s="110"/>
      <c r="D57" s="110"/>
      <c r="E57" s="110"/>
    </row>
    <row r="58" spans="1:5" ht="15.75">
      <c r="A58" s="110"/>
      <c r="B58" s="110"/>
      <c r="C58" s="110"/>
      <c r="D58" s="110"/>
      <c r="E58" s="110"/>
    </row>
    <row r="59" spans="1:5" ht="15.75">
      <c r="A59" s="110"/>
      <c r="B59" s="110"/>
      <c r="C59" s="110"/>
      <c r="D59" s="110"/>
      <c r="E59" s="110"/>
    </row>
  </sheetData>
  <mergeCells count="8">
    <mergeCell ref="A6:E6"/>
    <mergeCell ref="A7:E7"/>
    <mergeCell ref="A53:B54"/>
    <mergeCell ref="A57:E59"/>
    <mergeCell ref="A1:E1"/>
    <mergeCell ref="A2:E2"/>
    <mergeCell ref="A3:E3"/>
    <mergeCell ref="A4:E4"/>
  </mergeCells>
  <printOptions/>
  <pageMargins left="0.7479166666666667" right="0.7479166666666667" top="0.9840277777777778" bottom="0.9840277777777778" header="0.5118055555555556" footer="0.5118055555555556"/>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workbookViewId="0" topLeftCell="A31">
      <selection activeCell="A44" sqref="A44"/>
    </sheetView>
  </sheetViews>
  <sheetFormatPr defaultColWidth="9.33203125" defaultRowHeight="14.25"/>
  <cols>
    <col min="1" max="1" width="80.83203125" style="1" customWidth="1"/>
    <col min="2" max="2" width="23.16015625" style="1" customWidth="1"/>
    <col min="3" max="3" width="13.83203125" style="60" customWidth="1"/>
    <col min="4" max="4" width="23.16015625" style="1" customWidth="1"/>
    <col min="5" max="17" width="13.83203125" style="1" customWidth="1"/>
    <col min="18" max="16384" width="10.66015625" style="3" customWidth="1"/>
  </cols>
  <sheetData>
    <row r="1" spans="1:4" ht="15.75">
      <c r="A1" s="105" t="s">
        <v>0</v>
      </c>
      <c r="B1" s="105"/>
      <c r="C1" s="105"/>
      <c r="D1" s="105"/>
    </row>
    <row r="2" spans="1:4" ht="15.75">
      <c r="A2" s="105" t="s">
        <v>1</v>
      </c>
      <c r="B2" s="105"/>
      <c r="C2" s="105"/>
      <c r="D2" s="105"/>
    </row>
    <row r="3" spans="1:4" ht="15.75">
      <c r="A3" s="105" t="s">
        <v>2</v>
      </c>
      <c r="B3" s="105"/>
      <c r="C3" s="105"/>
      <c r="D3" s="105"/>
    </row>
    <row r="4" spans="1:4" ht="15.75">
      <c r="A4" s="105" t="s">
        <v>70</v>
      </c>
      <c r="B4" s="105"/>
      <c r="C4" s="105"/>
      <c r="D4" s="105"/>
    </row>
    <row r="6" spans="1:4" ht="15.75">
      <c r="A6" s="105" t="s">
        <v>71</v>
      </c>
      <c r="B6" s="105"/>
      <c r="C6" s="105"/>
      <c r="D6" s="105"/>
    </row>
    <row r="7" spans="1:4" ht="15.75">
      <c r="A7" s="105" t="s">
        <v>72</v>
      </c>
      <c r="B7" s="105"/>
      <c r="C7" s="105"/>
      <c r="D7" s="105"/>
    </row>
    <row r="8" spans="1:4" ht="15.75">
      <c r="A8" s="105" t="s">
        <v>7</v>
      </c>
      <c r="B8" s="105"/>
      <c r="C8" s="105"/>
      <c r="D8" s="105"/>
    </row>
    <row r="9" spans="1:4" ht="15.75">
      <c r="A9" s="4"/>
      <c r="B9" s="4"/>
      <c r="C9" s="4"/>
      <c r="D9" s="4"/>
    </row>
    <row r="10" ht="15.75">
      <c r="B10" s="7"/>
    </row>
    <row r="11" spans="2:4" ht="15.75">
      <c r="B11" s="7">
        <v>2009</v>
      </c>
      <c r="D11" s="7">
        <v>2008</v>
      </c>
    </row>
    <row r="12" spans="2:4" ht="15.75">
      <c r="B12" s="7" t="s">
        <v>73</v>
      </c>
      <c r="D12" s="7" t="s">
        <v>73</v>
      </c>
    </row>
    <row r="13" spans="2:4" ht="15.75">
      <c r="B13" s="61" t="s">
        <v>74</v>
      </c>
      <c r="D13" s="61" t="s">
        <v>75</v>
      </c>
    </row>
    <row r="14" spans="2:4" ht="15.75">
      <c r="B14" s="13" t="s">
        <v>13</v>
      </c>
      <c r="D14" s="13" t="s">
        <v>13</v>
      </c>
    </row>
    <row r="16" spans="1:4" ht="15.75">
      <c r="A16" s="1" t="s">
        <v>76</v>
      </c>
      <c r="B16" s="20">
        <v>43467.74840999998</v>
      </c>
      <c r="D16" s="20">
        <v>12760</v>
      </c>
    </row>
    <row r="17" spans="2:4" ht="15.75">
      <c r="B17" s="62"/>
      <c r="D17" s="62"/>
    </row>
    <row r="18" spans="1:4" ht="15.75">
      <c r="A18" s="1" t="s">
        <v>77</v>
      </c>
      <c r="B18" s="20">
        <v>-10530.167539999999</v>
      </c>
      <c r="D18" s="20">
        <v>-6948</v>
      </c>
    </row>
    <row r="19" spans="2:4" ht="15.75">
      <c r="B19" s="62"/>
      <c r="D19" s="62"/>
    </row>
    <row r="20" spans="1:4" ht="15.75">
      <c r="A20" s="1" t="s">
        <v>78</v>
      </c>
      <c r="B20" s="63">
        <v>-20233.105560000004</v>
      </c>
      <c r="D20" s="63">
        <v>43785</v>
      </c>
    </row>
    <row r="21" spans="2:4" ht="15.75">
      <c r="B21" s="62"/>
      <c r="D21" s="62"/>
    </row>
    <row r="22" spans="1:4" ht="15.75">
      <c r="A22" s="1" t="s">
        <v>79</v>
      </c>
      <c r="B22" s="20">
        <v>12704.475309999973</v>
      </c>
      <c r="C22" s="64"/>
      <c r="D22" s="20">
        <v>49597</v>
      </c>
    </row>
    <row r="23" spans="2:4" ht="15.75">
      <c r="B23" s="62"/>
      <c r="C23" s="64"/>
      <c r="D23" s="62"/>
    </row>
    <row r="24" spans="1:4" ht="15.75">
      <c r="A24" s="1" t="s">
        <v>80</v>
      </c>
      <c r="B24" s="20">
        <v>917.749</v>
      </c>
      <c r="C24" s="64"/>
      <c r="D24" s="20">
        <v>-224</v>
      </c>
    </row>
    <row r="25" spans="2:4" ht="15.75">
      <c r="B25" s="62"/>
      <c r="C25" s="64"/>
      <c r="D25" s="62"/>
    </row>
    <row r="26" spans="1:4" ht="15.75">
      <c r="A26" s="1" t="s">
        <v>81</v>
      </c>
      <c r="B26" s="64">
        <v>144917.364</v>
      </c>
      <c r="D26" s="64">
        <v>130620</v>
      </c>
    </row>
    <row r="27" spans="2:4" ht="15.75">
      <c r="B27" s="65"/>
      <c r="D27" s="65"/>
    </row>
    <row r="28" spans="1:4" ht="15.75">
      <c r="A28" s="1" t="s">
        <v>82</v>
      </c>
      <c r="B28" s="66">
        <v>158539.58830999996</v>
      </c>
      <c r="C28" s="64"/>
      <c r="D28" s="66">
        <v>179993</v>
      </c>
    </row>
    <row r="29" spans="2:4" ht="15.75">
      <c r="B29" s="20"/>
      <c r="D29" s="20"/>
    </row>
    <row r="30" spans="2:4" ht="15.75">
      <c r="B30" s="20"/>
      <c r="D30" s="20"/>
    </row>
    <row r="31" ht="15.75">
      <c r="A31" s="1" t="s">
        <v>83</v>
      </c>
    </row>
    <row r="33" spans="2:4" ht="15.75">
      <c r="B33" s="7" t="s">
        <v>84</v>
      </c>
      <c r="D33" s="7" t="s">
        <v>84</v>
      </c>
    </row>
    <row r="34" spans="2:4" ht="15.75">
      <c r="B34" s="61">
        <v>39994</v>
      </c>
      <c r="D34" s="61" t="s">
        <v>85</v>
      </c>
    </row>
    <row r="35" spans="2:4" ht="15.75">
      <c r="B35" s="4" t="s">
        <v>13</v>
      </c>
      <c r="D35" s="4" t="s">
        <v>13</v>
      </c>
    </row>
    <row r="37" spans="1:4" ht="15.75">
      <c r="A37" s="1" t="s">
        <v>49</v>
      </c>
      <c r="B37" s="57">
        <v>158539.58767</v>
      </c>
      <c r="C37" s="57"/>
      <c r="D37" s="67">
        <v>179993</v>
      </c>
    </row>
    <row r="38" spans="1:4" ht="15.75">
      <c r="A38" s="1" t="s">
        <v>86</v>
      </c>
      <c r="B38" s="57">
        <v>0</v>
      </c>
      <c r="C38" s="57"/>
      <c r="D38" s="67">
        <v>0</v>
      </c>
    </row>
    <row r="39" spans="2:4" ht="15.75">
      <c r="B39" s="68">
        <v>158539.58767</v>
      </c>
      <c r="C39" s="57"/>
      <c r="D39" s="69">
        <v>179993</v>
      </c>
    </row>
    <row r="40" spans="2:4" ht="15.75">
      <c r="B40" s="28"/>
      <c r="D40" s="70">
        <v>0</v>
      </c>
    </row>
    <row r="42" spans="1:4" ht="15" customHeight="1">
      <c r="A42" s="107" t="s">
        <v>87</v>
      </c>
      <c r="B42" s="107"/>
      <c r="C42" s="107"/>
      <c r="D42" s="107"/>
    </row>
    <row r="43" spans="1:4" ht="15.75">
      <c r="A43" s="107"/>
      <c r="B43" s="107"/>
      <c r="C43" s="107"/>
      <c r="D43" s="107"/>
    </row>
    <row r="44" spans="1:4" ht="15.75">
      <c r="A44" s="71"/>
      <c r="B44" s="71"/>
      <c r="C44" s="71"/>
      <c r="D44" s="71"/>
    </row>
  </sheetData>
  <mergeCells count="8">
    <mergeCell ref="A6:D6"/>
    <mergeCell ref="A7:D7"/>
    <mergeCell ref="A8:D8"/>
    <mergeCell ref="A42:D43"/>
    <mergeCell ref="A1:D1"/>
    <mergeCell ref="A2:D2"/>
    <mergeCell ref="A3:D3"/>
    <mergeCell ref="A4:D4"/>
  </mergeCells>
  <printOptions/>
  <pageMargins left="0.7479166666666667" right="0.7479166666666667" top="0.9840277777777778" bottom="0.9840277777777778" header="0.5118055555555556" footer="0.5118055555555556"/>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AE56"/>
  <sheetViews>
    <sheetView workbookViewId="0" topLeftCell="A43">
      <selection activeCell="A54" sqref="A54"/>
    </sheetView>
  </sheetViews>
  <sheetFormatPr defaultColWidth="9.33203125" defaultRowHeight="14.25"/>
  <cols>
    <col min="1" max="1" width="54.16015625" style="72" customWidth="1"/>
    <col min="2" max="2" width="11.83203125" style="73" customWidth="1"/>
    <col min="3" max="3" width="13.83203125" style="73" customWidth="1"/>
    <col min="4" max="4" width="11.83203125" style="73" customWidth="1"/>
    <col min="5" max="5" width="13.83203125" style="73" customWidth="1"/>
    <col min="6" max="6" width="11.83203125" style="73" customWidth="1"/>
    <col min="7" max="7" width="13.83203125" style="73" customWidth="1"/>
    <col min="8" max="8" width="11.83203125" style="73" customWidth="1"/>
    <col min="9" max="9" width="13.83203125" style="73" customWidth="1"/>
    <col min="10" max="10" width="11.83203125" style="73" customWidth="1"/>
    <col min="11" max="11" width="13.83203125" style="73" customWidth="1"/>
    <col min="12" max="12" width="14.83203125" style="73" customWidth="1"/>
    <col min="13" max="13" width="13.83203125" style="73" customWidth="1"/>
    <col min="14" max="14" width="11.83203125" style="73" customWidth="1"/>
    <col min="15" max="15" width="13.83203125" style="72" customWidth="1"/>
    <col min="16" max="16" width="11.83203125" style="72" customWidth="1"/>
    <col min="17" max="17" width="13.83203125" style="72" customWidth="1"/>
    <col min="18" max="18" width="11.83203125" style="72" customWidth="1"/>
    <col min="19" max="31" width="13.83203125" style="72" customWidth="1"/>
    <col min="32" max="16384" width="10.66015625" style="3" customWidth="1"/>
  </cols>
  <sheetData>
    <row r="1" spans="1:18" ht="15.75">
      <c r="A1" s="111" t="s">
        <v>0</v>
      </c>
      <c r="B1" s="111"/>
      <c r="C1" s="111"/>
      <c r="D1" s="111"/>
      <c r="E1" s="111"/>
      <c r="F1" s="111"/>
      <c r="G1" s="111"/>
      <c r="H1" s="111"/>
      <c r="I1" s="111"/>
      <c r="J1" s="111"/>
      <c r="K1" s="111"/>
      <c r="L1" s="111"/>
      <c r="M1" s="111"/>
      <c r="N1" s="111"/>
      <c r="O1" s="111"/>
      <c r="P1" s="111"/>
      <c r="Q1" s="111"/>
      <c r="R1" s="111"/>
    </row>
    <row r="2" spans="1:18" ht="15.75">
      <c r="A2" s="111" t="s">
        <v>1</v>
      </c>
      <c r="B2" s="111"/>
      <c r="C2" s="111"/>
      <c r="D2" s="111"/>
      <c r="E2" s="111"/>
      <c r="F2" s="111"/>
      <c r="G2" s="111"/>
      <c r="H2" s="111"/>
      <c r="I2" s="111"/>
      <c r="J2" s="111"/>
      <c r="K2" s="111"/>
      <c r="L2" s="111"/>
      <c r="M2" s="111"/>
      <c r="N2" s="111"/>
      <c r="O2" s="111"/>
      <c r="P2" s="111"/>
      <c r="Q2" s="111"/>
      <c r="R2" s="111"/>
    </row>
    <row r="3" spans="1:18" ht="15.75">
      <c r="A3" s="111" t="s">
        <v>2</v>
      </c>
      <c r="B3" s="111"/>
      <c r="C3" s="111"/>
      <c r="D3" s="111"/>
      <c r="E3" s="111"/>
      <c r="F3" s="111"/>
      <c r="G3" s="111"/>
      <c r="H3" s="111"/>
      <c r="I3" s="111"/>
      <c r="J3" s="111"/>
      <c r="K3" s="111"/>
      <c r="L3" s="111"/>
      <c r="M3" s="111"/>
      <c r="N3" s="111"/>
      <c r="O3" s="111"/>
      <c r="P3" s="111"/>
      <c r="Q3" s="111"/>
      <c r="R3" s="111"/>
    </row>
    <row r="4" spans="1:18" ht="15.75">
      <c r="A4" s="111" t="s">
        <v>70</v>
      </c>
      <c r="B4" s="111"/>
      <c r="C4" s="111"/>
      <c r="D4" s="111"/>
      <c r="E4" s="111"/>
      <c r="F4" s="111"/>
      <c r="G4" s="111"/>
      <c r="H4" s="111"/>
      <c r="I4" s="111"/>
      <c r="J4" s="111"/>
      <c r="K4" s="111"/>
      <c r="L4" s="111"/>
      <c r="M4" s="111"/>
      <c r="N4" s="111"/>
      <c r="O4" s="111"/>
      <c r="P4" s="111"/>
      <c r="Q4" s="111"/>
      <c r="R4" s="111"/>
    </row>
    <row r="6" spans="1:18" ht="15.75">
      <c r="A6" s="111" t="s">
        <v>88</v>
      </c>
      <c r="B6" s="111"/>
      <c r="C6" s="111"/>
      <c r="D6" s="111"/>
      <c r="E6" s="111"/>
      <c r="F6" s="111"/>
      <c r="G6" s="111"/>
      <c r="H6" s="111"/>
      <c r="I6" s="111"/>
      <c r="J6" s="111"/>
      <c r="K6" s="111"/>
      <c r="L6" s="111"/>
      <c r="M6" s="111"/>
      <c r="N6" s="111"/>
      <c r="O6" s="111"/>
      <c r="P6" s="111"/>
      <c r="Q6" s="111"/>
      <c r="R6" s="111"/>
    </row>
    <row r="7" spans="1:18" ht="15.75">
      <c r="A7" s="111" t="s">
        <v>72</v>
      </c>
      <c r="B7" s="111"/>
      <c r="C7" s="111"/>
      <c r="D7" s="111"/>
      <c r="E7" s="111"/>
      <c r="F7" s="111"/>
      <c r="G7" s="111"/>
      <c r="H7" s="111"/>
      <c r="I7" s="111"/>
      <c r="J7" s="111"/>
      <c r="K7" s="111"/>
      <c r="L7" s="111"/>
      <c r="M7" s="111"/>
      <c r="N7" s="111"/>
      <c r="O7" s="111"/>
      <c r="P7" s="111"/>
      <c r="Q7" s="111"/>
      <c r="R7" s="111"/>
    </row>
    <row r="8" spans="1:18" ht="15.75">
      <c r="A8" s="111" t="s">
        <v>7</v>
      </c>
      <c r="B8" s="111"/>
      <c r="C8" s="111"/>
      <c r="D8" s="111"/>
      <c r="E8" s="111"/>
      <c r="F8" s="111"/>
      <c r="G8" s="111"/>
      <c r="H8" s="111"/>
      <c r="I8" s="111"/>
      <c r="J8" s="111"/>
      <c r="K8" s="111"/>
      <c r="L8" s="111"/>
      <c r="M8" s="111"/>
      <c r="N8" s="111"/>
      <c r="O8" s="111"/>
      <c r="P8" s="111"/>
      <c r="Q8" s="111"/>
      <c r="R8" s="111"/>
    </row>
    <row r="9" spans="1:12" ht="15.75">
      <c r="A9" s="74"/>
      <c r="B9" s="75"/>
      <c r="C9" s="75"/>
      <c r="D9" s="75"/>
      <c r="E9" s="75"/>
      <c r="F9" s="75"/>
      <c r="G9" s="75"/>
      <c r="H9" s="75"/>
      <c r="I9" s="75"/>
      <c r="J9" s="75"/>
      <c r="K9" s="75"/>
      <c r="L9" s="75"/>
    </row>
    <row r="10" spans="1:18" ht="15.75">
      <c r="A10" s="74"/>
      <c r="B10" s="75"/>
      <c r="C10" s="75"/>
      <c r="D10" s="75"/>
      <c r="E10" s="75"/>
      <c r="F10" s="75"/>
      <c r="G10" s="75"/>
      <c r="H10" s="75"/>
      <c r="I10" s="75"/>
      <c r="J10" s="75"/>
      <c r="K10" s="75"/>
      <c r="L10" s="75"/>
      <c r="P10" s="74" t="s">
        <v>89</v>
      </c>
      <c r="Q10" s="74"/>
      <c r="R10" s="74" t="s">
        <v>90</v>
      </c>
    </row>
    <row r="11" spans="1:18" ht="15.75">
      <c r="A11" s="74"/>
      <c r="B11" s="112" t="s">
        <v>91</v>
      </c>
      <c r="C11" s="112"/>
      <c r="D11" s="112"/>
      <c r="E11" s="112"/>
      <c r="F11" s="112"/>
      <c r="G11" s="112"/>
      <c r="H11" s="112"/>
      <c r="I11" s="112"/>
      <c r="J11" s="112"/>
      <c r="K11" s="112"/>
      <c r="L11" s="112"/>
      <c r="M11" s="112"/>
      <c r="N11" s="112"/>
      <c r="P11" s="74" t="s">
        <v>92</v>
      </c>
      <c r="Q11" s="74"/>
      <c r="R11" s="74" t="s">
        <v>93</v>
      </c>
    </row>
    <row r="12" spans="1:12" ht="15.75">
      <c r="A12" s="74"/>
      <c r="B12" s="75"/>
      <c r="C12" s="75"/>
      <c r="D12" s="112" t="s">
        <v>94</v>
      </c>
      <c r="E12" s="112"/>
      <c r="F12" s="112"/>
      <c r="G12" s="112"/>
      <c r="H12" s="112"/>
      <c r="I12" s="112"/>
      <c r="J12" s="112"/>
      <c r="K12" s="75"/>
      <c r="L12" s="75" t="s">
        <v>95</v>
      </c>
    </row>
    <row r="13" spans="1:12" ht="15.75">
      <c r="A13" s="74"/>
      <c r="B13" s="75" t="s">
        <v>96</v>
      </c>
      <c r="C13" s="75"/>
      <c r="D13" s="75" t="s">
        <v>97</v>
      </c>
      <c r="E13" s="75"/>
      <c r="F13" s="75" t="s">
        <v>98</v>
      </c>
      <c r="G13" s="75"/>
      <c r="H13" s="75" t="s">
        <v>99</v>
      </c>
      <c r="I13" s="75"/>
      <c r="J13" s="75" t="s">
        <v>100</v>
      </c>
      <c r="K13" s="75"/>
      <c r="L13" s="75" t="s">
        <v>101</v>
      </c>
    </row>
    <row r="14" spans="1:14" ht="15.75">
      <c r="A14" s="74"/>
      <c r="B14" s="76" t="s">
        <v>102</v>
      </c>
      <c r="C14" s="75"/>
      <c r="D14" s="76" t="s">
        <v>103</v>
      </c>
      <c r="E14" s="75"/>
      <c r="F14" s="76" t="s">
        <v>104</v>
      </c>
      <c r="G14" s="75"/>
      <c r="H14" s="76" t="s">
        <v>105</v>
      </c>
      <c r="I14" s="75"/>
      <c r="J14" s="76" t="s">
        <v>106</v>
      </c>
      <c r="K14" s="75"/>
      <c r="L14" s="76" t="s">
        <v>107</v>
      </c>
      <c r="N14" s="76" t="s">
        <v>108</v>
      </c>
    </row>
    <row r="15" spans="1:18" ht="15.75">
      <c r="A15" s="74"/>
      <c r="B15" s="75" t="s">
        <v>109</v>
      </c>
      <c r="C15" s="75"/>
      <c r="D15" s="75" t="s">
        <v>109</v>
      </c>
      <c r="E15" s="75"/>
      <c r="F15" s="75" t="s">
        <v>109</v>
      </c>
      <c r="G15" s="75"/>
      <c r="H15" s="75" t="s">
        <v>109</v>
      </c>
      <c r="I15" s="75"/>
      <c r="J15" s="75" t="s">
        <v>109</v>
      </c>
      <c r="K15" s="75"/>
      <c r="L15" s="75" t="s">
        <v>109</v>
      </c>
      <c r="N15" s="75" t="s">
        <v>109</v>
      </c>
      <c r="O15" s="74"/>
      <c r="P15" s="74" t="s">
        <v>109</v>
      </c>
      <c r="Q15" s="74"/>
      <c r="R15" s="74" t="s">
        <v>109</v>
      </c>
    </row>
    <row r="16" spans="1:31" ht="15.75">
      <c r="A16" s="77"/>
      <c r="B16" s="78"/>
      <c r="C16" s="78"/>
      <c r="D16" s="78"/>
      <c r="E16" s="78"/>
      <c r="F16" s="78"/>
      <c r="G16" s="78"/>
      <c r="H16" s="78"/>
      <c r="I16" s="78"/>
      <c r="J16" s="78"/>
      <c r="K16" s="78"/>
      <c r="L16" s="78"/>
      <c r="M16" s="78"/>
      <c r="N16" s="78"/>
      <c r="O16" s="77"/>
      <c r="P16" s="77"/>
      <c r="Q16" s="77"/>
      <c r="R16" s="77"/>
      <c r="S16" s="77"/>
      <c r="T16" s="77"/>
      <c r="U16" s="77"/>
      <c r="V16" s="77"/>
      <c r="W16" s="77"/>
      <c r="X16" s="77"/>
      <c r="Y16" s="77"/>
      <c r="Z16" s="77"/>
      <c r="AA16" s="77"/>
      <c r="AB16" s="77"/>
      <c r="AC16" s="77"/>
      <c r="AD16" s="77"/>
      <c r="AE16" s="77"/>
    </row>
    <row r="17" spans="1:31" ht="15.75">
      <c r="A17" s="79" t="s">
        <v>110</v>
      </c>
      <c r="B17" s="16">
        <v>127430</v>
      </c>
      <c r="C17" s="16"/>
      <c r="D17" s="16">
        <v>0</v>
      </c>
      <c r="E17" s="16"/>
      <c r="F17" s="80">
        <v>-62.586</v>
      </c>
      <c r="G17" s="80"/>
      <c r="H17" s="80">
        <v>-70.8</v>
      </c>
      <c r="I17" s="16"/>
      <c r="J17" s="16">
        <v>0</v>
      </c>
      <c r="K17" s="16"/>
      <c r="L17" s="16">
        <v>150205.759</v>
      </c>
      <c r="M17" s="16"/>
      <c r="N17" s="16">
        <v>277502.373</v>
      </c>
      <c r="O17" s="16"/>
      <c r="P17" s="16">
        <v>24646.671</v>
      </c>
      <c r="Q17" s="16"/>
      <c r="R17" s="16">
        <v>302149.044</v>
      </c>
      <c r="S17" s="77"/>
      <c r="T17" s="77"/>
      <c r="U17" s="77"/>
      <c r="V17" s="77"/>
      <c r="W17" s="77"/>
      <c r="X17" s="77"/>
      <c r="Y17" s="77"/>
      <c r="Z17" s="77"/>
      <c r="AA17" s="77"/>
      <c r="AB17" s="77"/>
      <c r="AC17" s="77"/>
      <c r="AD17" s="77"/>
      <c r="AE17" s="77"/>
    </row>
    <row r="18" spans="1:31" ht="15.75">
      <c r="A18" s="77"/>
      <c r="B18" s="16"/>
      <c r="C18" s="16"/>
      <c r="D18" s="16"/>
      <c r="E18" s="16"/>
      <c r="F18" s="16"/>
      <c r="G18" s="16"/>
      <c r="H18" s="16"/>
      <c r="I18" s="16"/>
      <c r="J18" s="16"/>
      <c r="K18" s="16"/>
      <c r="L18" s="16"/>
      <c r="M18" s="16"/>
      <c r="N18" s="21"/>
      <c r="O18" s="16"/>
      <c r="P18" s="16"/>
      <c r="Q18" s="16"/>
      <c r="R18" s="16"/>
      <c r="S18" s="77"/>
      <c r="T18" s="77"/>
      <c r="U18" s="77"/>
      <c r="V18" s="77"/>
      <c r="W18" s="77"/>
      <c r="X18" s="77"/>
      <c r="Y18" s="77"/>
      <c r="Z18" s="77"/>
      <c r="AA18" s="77"/>
      <c r="AB18" s="77"/>
      <c r="AC18" s="77"/>
      <c r="AD18" s="77"/>
      <c r="AE18" s="77"/>
    </row>
    <row r="19" spans="1:31" ht="15.75">
      <c r="A19" s="77" t="s">
        <v>111</v>
      </c>
      <c r="B19" s="81">
        <v>0</v>
      </c>
      <c r="C19" s="82"/>
      <c r="D19" s="83">
        <v>0</v>
      </c>
      <c r="E19" s="82"/>
      <c r="F19" s="83">
        <v>0</v>
      </c>
      <c r="G19" s="82"/>
      <c r="H19" s="83">
        <f>+(70800+989873)/1000</f>
        <v>1060.673</v>
      </c>
      <c r="I19" s="82"/>
      <c r="J19" s="83">
        <v>0</v>
      </c>
      <c r="K19" s="82"/>
      <c r="L19" s="83">
        <v>0</v>
      </c>
      <c r="M19" s="84"/>
      <c r="N19" s="16">
        <f>SUM(B19:M19)</f>
        <v>1060.673</v>
      </c>
      <c r="O19" s="85"/>
      <c r="P19" s="83">
        <f>+1057737/1000</f>
        <v>1057.737</v>
      </c>
      <c r="Q19" s="82"/>
      <c r="R19" s="86">
        <f>SUM(N19:Q19)</f>
        <v>2118.41</v>
      </c>
      <c r="S19" s="77"/>
      <c r="T19" s="77"/>
      <c r="U19" s="77"/>
      <c r="V19" s="77"/>
      <c r="W19" s="77"/>
      <c r="X19" s="77"/>
      <c r="Y19" s="77"/>
      <c r="Z19" s="77"/>
      <c r="AA19" s="77"/>
      <c r="AB19" s="77"/>
      <c r="AC19" s="77"/>
      <c r="AD19" s="77"/>
      <c r="AE19" s="77"/>
    </row>
    <row r="20" spans="1:31" ht="15.75">
      <c r="A20" s="77"/>
      <c r="B20" s="87"/>
      <c r="C20" s="26"/>
      <c r="D20" s="26"/>
      <c r="E20" s="26"/>
      <c r="F20" s="26"/>
      <c r="G20" s="26"/>
      <c r="H20" s="26"/>
      <c r="I20" s="26"/>
      <c r="J20" s="26"/>
      <c r="K20" s="26"/>
      <c r="L20" s="26"/>
      <c r="M20" s="88"/>
      <c r="N20" s="16"/>
      <c r="O20" s="89"/>
      <c r="P20" s="26"/>
      <c r="Q20" s="26"/>
      <c r="R20" s="90"/>
      <c r="S20" s="77"/>
      <c r="T20" s="77"/>
      <c r="U20" s="77"/>
      <c r="V20" s="77"/>
      <c r="W20" s="77"/>
      <c r="X20" s="77"/>
      <c r="Y20" s="77"/>
      <c r="Z20" s="77"/>
      <c r="AA20" s="77"/>
      <c r="AB20" s="77"/>
      <c r="AC20" s="77"/>
      <c r="AD20" s="77"/>
      <c r="AE20" s="77"/>
    </row>
    <row r="21" spans="1:31" ht="15.75">
      <c r="A21" s="77" t="s">
        <v>112</v>
      </c>
      <c r="B21" s="91">
        <v>0</v>
      </c>
      <c r="C21" s="26"/>
      <c r="D21" s="16">
        <v>0</v>
      </c>
      <c r="E21" s="26"/>
      <c r="F21" s="16">
        <v>0</v>
      </c>
      <c r="G21" s="26"/>
      <c r="H21" s="16">
        <v>0</v>
      </c>
      <c r="I21" s="26"/>
      <c r="J21" s="16">
        <v>0</v>
      </c>
      <c r="K21" s="26"/>
      <c r="L21" s="16">
        <f>-753413/1000</f>
        <v>-753.413</v>
      </c>
      <c r="M21" s="88"/>
      <c r="N21" s="16">
        <f>SUM(B21:M21)</f>
        <v>-753.413</v>
      </c>
      <c r="O21" s="89"/>
      <c r="P21" s="80">
        <f>+3128246/1000</f>
        <v>3128.246</v>
      </c>
      <c r="Q21" s="26"/>
      <c r="R21" s="90">
        <f>SUM(N21:P21)</f>
        <v>2374.833</v>
      </c>
      <c r="S21" s="77"/>
      <c r="T21" s="77"/>
      <c r="U21" s="77"/>
      <c r="V21" s="77"/>
      <c r="W21" s="77"/>
      <c r="X21" s="77"/>
      <c r="Y21" s="77"/>
      <c r="Z21" s="77"/>
      <c r="AA21" s="77"/>
      <c r="AB21" s="77"/>
      <c r="AC21" s="77"/>
      <c r="AD21" s="77"/>
      <c r="AE21" s="77"/>
    </row>
    <row r="22" spans="1:31" ht="15.75">
      <c r="A22" s="77"/>
      <c r="B22" s="92"/>
      <c r="C22" s="93"/>
      <c r="D22" s="93"/>
      <c r="E22" s="93"/>
      <c r="F22" s="93"/>
      <c r="G22" s="93"/>
      <c r="H22" s="93"/>
      <c r="I22" s="93"/>
      <c r="J22" s="93"/>
      <c r="K22" s="93"/>
      <c r="L22" s="93"/>
      <c r="M22" s="94"/>
      <c r="N22" s="94"/>
      <c r="O22" s="95"/>
      <c r="P22" s="93"/>
      <c r="Q22" s="17"/>
      <c r="R22" s="96"/>
      <c r="S22" s="77"/>
      <c r="T22" s="77"/>
      <c r="U22" s="77"/>
      <c r="V22" s="77"/>
      <c r="W22" s="77"/>
      <c r="X22" s="77"/>
      <c r="Y22" s="77"/>
      <c r="Z22" s="77"/>
      <c r="AA22" s="77"/>
      <c r="AB22" s="77"/>
      <c r="AC22" s="77"/>
      <c r="AD22" s="77"/>
      <c r="AE22" s="77"/>
    </row>
    <row r="23" spans="1:31" ht="15.75">
      <c r="A23" s="77" t="s">
        <v>113</v>
      </c>
      <c r="B23" s="16">
        <v>0</v>
      </c>
      <c r="C23" s="26"/>
      <c r="D23" s="16">
        <v>0</v>
      </c>
      <c r="E23" s="26"/>
      <c r="F23" s="16">
        <v>0</v>
      </c>
      <c r="G23" s="26"/>
      <c r="H23" s="16">
        <f>SUM(H19:H22)</f>
        <v>1060.673</v>
      </c>
      <c r="I23" s="26"/>
      <c r="J23" s="16">
        <v>0</v>
      </c>
      <c r="K23" s="26"/>
      <c r="L23" s="16">
        <f>+L21</f>
        <v>-753.413</v>
      </c>
      <c r="M23" s="26"/>
      <c r="N23" s="16">
        <f>SUM(N19:N22)</f>
        <v>307.26</v>
      </c>
      <c r="O23" s="26"/>
      <c r="P23" s="16">
        <f>+P19+P21</f>
        <v>4185.983</v>
      </c>
      <c r="Q23" s="26"/>
      <c r="R23" s="16">
        <f>+R21+R19</f>
        <v>4493.243</v>
      </c>
      <c r="S23" s="77"/>
      <c r="T23" s="77"/>
      <c r="U23" s="77"/>
      <c r="V23" s="77"/>
      <c r="W23" s="77"/>
      <c r="X23" s="77"/>
      <c r="Y23" s="77"/>
      <c r="Z23" s="77"/>
      <c r="AA23" s="77"/>
      <c r="AB23" s="77"/>
      <c r="AC23" s="77"/>
      <c r="AD23" s="77"/>
      <c r="AE23" s="77"/>
    </row>
    <row r="24" spans="1:31" ht="15.75">
      <c r="A24" s="77"/>
      <c r="B24" s="26"/>
      <c r="C24" s="26"/>
      <c r="D24" s="26"/>
      <c r="E24" s="26"/>
      <c r="F24" s="26"/>
      <c r="G24" s="26"/>
      <c r="H24" s="26"/>
      <c r="I24" s="26"/>
      <c r="J24" s="26"/>
      <c r="K24" s="26"/>
      <c r="L24" s="26"/>
      <c r="M24" s="78"/>
      <c r="N24" s="78"/>
      <c r="O24" s="77"/>
      <c r="P24" s="26"/>
      <c r="Q24" s="16"/>
      <c r="R24" s="16"/>
      <c r="S24" s="77"/>
      <c r="T24" s="77"/>
      <c r="U24" s="77"/>
      <c r="V24" s="77"/>
      <c r="W24" s="77"/>
      <c r="X24" s="77"/>
      <c r="Y24" s="77"/>
      <c r="Z24" s="77"/>
      <c r="AA24" s="77"/>
      <c r="AB24" s="77"/>
      <c r="AC24" s="77"/>
      <c r="AD24" s="77"/>
      <c r="AE24" s="77"/>
    </row>
    <row r="25" spans="1:31" ht="15.75">
      <c r="A25" s="77" t="s">
        <v>114</v>
      </c>
      <c r="B25" s="16">
        <v>0</v>
      </c>
      <c r="C25" s="26"/>
      <c r="D25" s="16">
        <v>0</v>
      </c>
      <c r="E25" s="26"/>
      <c r="F25" s="16">
        <v>0</v>
      </c>
      <c r="G25" s="26"/>
      <c r="H25" s="16">
        <v>0</v>
      </c>
      <c r="I25" s="26"/>
      <c r="J25" s="16">
        <v>0</v>
      </c>
      <c r="K25" s="26"/>
      <c r="L25" s="16">
        <v>0</v>
      </c>
      <c r="M25" s="97"/>
      <c r="N25" s="78">
        <v>0</v>
      </c>
      <c r="O25" s="98"/>
      <c r="P25" s="16">
        <v>0</v>
      </c>
      <c r="Q25" s="26"/>
      <c r="R25" s="16">
        <v>0</v>
      </c>
      <c r="S25" s="77"/>
      <c r="T25" s="77"/>
      <c r="U25" s="77"/>
      <c r="V25" s="77"/>
      <c r="W25" s="77"/>
      <c r="X25" s="77"/>
      <c r="Y25" s="77"/>
      <c r="Z25" s="77"/>
      <c r="AA25" s="77"/>
      <c r="AB25" s="77"/>
      <c r="AC25" s="77"/>
      <c r="AD25" s="77"/>
      <c r="AE25" s="77"/>
    </row>
    <row r="26" spans="1:31" ht="15.75">
      <c r="A26" s="77"/>
      <c r="B26" s="16"/>
      <c r="C26" s="26"/>
      <c r="D26" s="16"/>
      <c r="E26" s="26"/>
      <c r="F26" s="16"/>
      <c r="G26" s="26"/>
      <c r="H26" s="16"/>
      <c r="I26" s="26"/>
      <c r="J26" s="16"/>
      <c r="K26" s="26"/>
      <c r="L26" s="16"/>
      <c r="M26" s="97"/>
      <c r="N26" s="78"/>
      <c r="O26" s="98"/>
      <c r="P26" s="16"/>
      <c r="Q26" s="26"/>
      <c r="R26" s="16"/>
      <c r="S26" s="77"/>
      <c r="T26" s="77"/>
      <c r="U26" s="77"/>
      <c r="V26" s="77"/>
      <c r="W26" s="77"/>
      <c r="X26" s="77"/>
      <c r="Y26" s="77"/>
      <c r="Z26" s="77"/>
      <c r="AA26" s="77"/>
      <c r="AB26" s="77"/>
      <c r="AC26" s="77"/>
      <c r="AD26" s="77"/>
      <c r="AE26" s="77"/>
    </row>
    <row r="27" spans="1:31" ht="15.75">
      <c r="A27" s="77" t="s">
        <v>115</v>
      </c>
      <c r="B27" s="16">
        <v>0</v>
      </c>
      <c r="C27" s="26"/>
      <c r="D27" s="16">
        <v>0</v>
      </c>
      <c r="E27" s="26"/>
      <c r="F27" s="16">
        <v>0</v>
      </c>
      <c r="G27" s="26"/>
      <c r="H27" s="16">
        <v>0</v>
      </c>
      <c r="I27" s="26"/>
      <c r="J27" s="16">
        <v>0</v>
      </c>
      <c r="K27" s="26"/>
      <c r="L27" s="16">
        <v>0</v>
      </c>
      <c r="M27" s="97"/>
      <c r="N27" s="78">
        <v>0</v>
      </c>
      <c r="O27" s="98"/>
      <c r="P27" s="16"/>
      <c r="Q27" s="26"/>
      <c r="R27" s="16"/>
      <c r="S27" s="77"/>
      <c r="T27" s="77"/>
      <c r="U27" s="77"/>
      <c r="V27" s="77"/>
      <c r="W27" s="77"/>
      <c r="X27" s="77"/>
      <c r="Y27" s="77"/>
      <c r="Z27" s="77"/>
      <c r="AA27" s="77"/>
      <c r="AB27" s="77"/>
      <c r="AC27" s="77"/>
      <c r="AD27" s="77"/>
      <c r="AE27" s="77"/>
    </row>
    <row r="28" spans="1:31" ht="15.75">
      <c r="A28" s="77"/>
      <c r="B28" s="26"/>
      <c r="C28" s="26"/>
      <c r="D28" s="26"/>
      <c r="E28" s="26"/>
      <c r="F28" s="16"/>
      <c r="G28" s="26"/>
      <c r="H28" s="26"/>
      <c r="I28" s="26"/>
      <c r="J28" s="26"/>
      <c r="K28" s="26"/>
      <c r="L28" s="26"/>
      <c r="M28" s="97"/>
      <c r="N28" s="78"/>
      <c r="O28" s="98"/>
      <c r="P28" s="26"/>
      <c r="Q28" s="26"/>
      <c r="R28" s="16"/>
      <c r="S28" s="77"/>
      <c r="T28" s="77"/>
      <c r="U28" s="77"/>
      <c r="V28" s="77"/>
      <c r="W28" s="77"/>
      <c r="X28" s="77"/>
      <c r="Y28" s="77"/>
      <c r="Z28" s="77"/>
      <c r="AA28" s="77"/>
      <c r="AB28" s="77"/>
      <c r="AC28" s="77"/>
      <c r="AD28" s="77"/>
      <c r="AE28" s="77"/>
    </row>
    <row r="29" spans="1:31" ht="15.75">
      <c r="A29" s="77" t="s">
        <v>116</v>
      </c>
      <c r="B29" s="16">
        <v>0</v>
      </c>
      <c r="C29" s="26"/>
      <c r="D29" s="16">
        <v>0</v>
      </c>
      <c r="E29" s="26"/>
      <c r="F29" s="16">
        <v>0</v>
      </c>
      <c r="G29" s="26"/>
      <c r="H29" s="16">
        <v>0</v>
      </c>
      <c r="I29" s="26"/>
      <c r="J29" s="16">
        <v>0</v>
      </c>
      <c r="K29" s="26"/>
      <c r="L29" s="16">
        <f>-6370300/1000</f>
        <v>-6370.3</v>
      </c>
      <c r="M29" s="97"/>
      <c r="N29" s="16">
        <f>SUM(B29:M29)</f>
        <v>-6370.3</v>
      </c>
      <c r="O29" s="98"/>
      <c r="P29" s="16">
        <v>0</v>
      </c>
      <c r="Q29" s="26"/>
      <c r="R29" s="16">
        <f>+N29</f>
        <v>-6370.3</v>
      </c>
      <c r="S29" s="77"/>
      <c r="T29" s="77"/>
      <c r="U29" s="77"/>
      <c r="V29" s="77"/>
      <c r="W29" s="77"/>
      <c r="X29" s="77"/>
      <c r="Y29" s="77"/>
      <c r="Z29" s="77"/>
      <c r="AA29" s="77"/>
      <c r="AB29" s="77"/>
      <c r="AC29" s="77"/>
      <c r="AD29" s="77"/>
      <c r="AE29" s="77"/>
    </row>
    <row r="30" spans="1:31" ht="15.75">
      <c r="A30" s="77"/>
      <c r="B30" s="26"/>
      <c r="C30" s="26"/>
      <c r="D30" s="26"/>
      <c r="E30" s="26"/>
      <c r="F30" s="26"/>
      <c r="G30" s="26"/>
      <c r="H30" s="26"/>
      <c r="I30" s="26"/>
      <c r="J30" s="26"/>
      <c r="K30" s="26"/>
      <c r="L30" s="26"/>
      <c r="M30" s="97"/>
      <c r="N30" s="78"/>
      <c r="O30" s="98"/>
      <c r="P30" s="26"/>
      <c r="Q30" s="26"/>
      <c r="R30" s="16"/>
      <c r="S30" s="77"/>
      <c r="T30" s="77"/>
      <c r="U30" s="77"/>
      <c r="V30" s="77"/>
      <c r="W30" s="77"/>
      <c r="X30" s="77"/>
      <c r="Y30" s="77"/>
      <c r="Z30" s="77"/>
      <c r="AA30" s="77"/>
      <c r="AB30" s="77"/>
      <c r="AC30" s="77"/>
      <c r="AD30" s="77"/>
      <c r="AE30" s="77"/>
    </row>
    <row r="31" spans="1:31" ht="15.75">
      <c r="A31" s="77" t="s">
        <v>117</v>
      </c>
      <c r="B31" s="16">
        <v>0</v>
      </c>
      <c r="C31" s="26"/>
      <c r="D31" s="16">
        <v>0</v>
      </c>
      <c r="E31" s="26"/>
      <c r="F31" s="16">
        <v>0</v>
      </c>
      <c r="G31" s="26"/>
      <c r="H31" s="16">
        <v>0</v>
      </c>
      <c r="I31" s="26"/>
      <c r="J31" s="16">
        <v>0</v>
      </c>
      <c r="K31" s="26"/>
      <c r="L31" s="16">
        <v>0</v>
      </c>
      <c r="M31" s="97"/>
      <c r="N31" s="16">
        <v>0</v>
      </c>
      <c r="O31" s="98"/>
      <c r="P31" s="16">
        <v>0</v>
      </c>
      <c r="Q31" s="26"/>
      <c r="R31" s="16">
        <v>0</v>
      </c>
      <c r="S31" s="77"/>
      <c r="T31" s="77"/>
      <c r="U31" s="77"/>
      <c r="V31" s="77"/>
      <c r="W31" s="77"/>
      <c r="X31" s="77"/>
      <c r="Y31" s="77"/>
      <c r="Z31" s="77"/>
      <c r="AA31" s="77"/>
      <c r="AB31" s="77"/>
      <c r="AC31" s="77"/>
      <c r="AD31" s="77"/>
      <c r="AE31" s="77"/>
    </row>
    <row r="32" spans="1:31" ht="15.75">
      <c r="A32" s="77"/>
      <c r="B32" s="16"/>
      <c r="C32" s="16"/>
      <c r="D32" s="16"/>
      <c r="E32" s="16"/>
      <c r="F32" s="16"/>
      <c r="G32" s="16"/>
      <c r="H32" s="16"/>
      <c r="I32" s="16"/>
      <c r="J32" s="16"/>
      <c r="K32" s="16"/>
      <c r="L32" s="16"/>
      <c r="M32" s="78"/>
      <c r="N32" s="78"/>
      <c r="O32" s="77"/>
      <c r="P32" s="16"/>
      <c r="Q32" s="16"/>
      <c r="R32" s="16"/>
      <c r="S32" s="77"/>
      <c r="T32" s="77"/>
      <c r="U32" s="77"/>
      <c r="V32" s="77"/>
      <c r="W32" s="77"/>
      <c r="X32" s="77"/>
      <c r="Y32" s="77"/>
      <c r="Z32" s="77"/>
      <c r="AA32" s="77"/>
      <c r="AB32" s="77"/>
      <c r="AC32" s="77"/>
      <c r="AD32" s="77"/>
      <c r="AE32" s="77"/>
    </row>
    <row r="33" spans="1:18" ht="15.75">
      <c r="A33" s="79" t="s">
        <v>118</v>
      </c>
      <c r="B33" s="25">
        <v>127430</v>
      </c>
      <c r="C33" s="16"/>
      <c r="D33" s="25">
        <v>0</v>
      </c>
      <c r="E33" s="16"/>
      <c r="F33" s="25">
        <v>-62.586</v>
      </c>
      <c r="G33" s="80"/>
      <c r="H33" s="25">
        <f>+H17+H23</f>
        <v>989.873</v>
      </c>
      <c r="I33" s="16"/>
      <c r="J33" s="25">
        <v>0</v>
      </c>
      <c r="K33" s="16"/>
      <c r="L33" s="25">
        <f>+L17+L23+L29</f>
        <v>143082.046</v>
      </c>
      <c r="M33" s="16"/>
      <c r="N33" s="25">
        <f>+N17+N23+N29</f>
        <v>271439.33300000004</v>
      </c>
      <c r="O33" s="16"/>
      <c r="P33" s="25">
        <f>+P17+P23</f>
        <v>28832.654</v>
      </c>
      <c r="Q33" s="16"/>
      <c r="R33" s="25">
        <f>+R17+R23+R29</f>
        <v>300271.987</v>
      </c>
    </row>
    <row r="34" spans="2:18" ht="15.75">
      <c r="B34" s="57"/>
      <c r="C34" s="57"/>
      <c r="D34" s="57"/>
      <c r="E34" s="57"/>
      <c r="F34" s="57"/>
      <c r="G34" s="57"/>
      <c r="H34" s="57"/>
      <c r="I34" s="57"/>
      <c r="J34" s="57"/>
      <c r="K34" s="57"/>
      <c r="L34" s="57"/>
      <c r="P34" s="57"/>
      <c r="Q34" s="57"/>
      <c r="R34" s="57"/>
    </row>
    <row r="35" spans="2:18" ht="15.75">
      <c r="B35" s="57"/>
      <c r="C35" s="57"/>
      <c r="D35" s="57"/>
      <c r="E35" s="57"/>
      <c r="F35" s="57"/>
      <c r="G35" s="57"/>
      <c r="H35" s="57"/>
      <c r="I35" s="57"/>
      <c r="J35" s="57"/>
      <c r="K35" s="57"/>
      <c r="L35" s="57"/>
      <c r="P35" s="57"/>
      <c r="Q35" s="57"/>
      <c r="R35" s="57"/>
    </row>
    <row r="36" spans="1:31" ht="15.75">
      <c r="A36" s="79" t="s">
        <v>119</v>
      </c>
      <c r="B36" s="16">
        <v>127430</v>
      </c>
      <c r="C36" s="16"/>
      <c r="D36" s="16">
        <v>0</v>
      </c>
      <c r="E36" s="16"/>
      <c r="F36" s="16">
        <v>-19</v>
      </c>
      <c r="G36" s="16"/>
      <c r="H36" s="16">
        <v>-266</v>
      </c>
      <c r="I36" s="16"/>
      <c r="J36" s="16">
        <v>0</v>
      </c>
      <c r="K36" s="16"/>
      <c r="L36" s="16">
        <v>149625</v>
      </c>
      <c r="M36" s="78"/>
      <c r="N36" s="78">
        <v>276770</v>
      </c>
      <c r="O36" s="77"/>
      <c r="P36" s="16">
        <v>21034</v>
      </c>
      <c r="Q36" s="16"/>
      <c r="R36" s="16">
        <v>297804</v>
      </c>
      <c r="S36" s="77"/>
      <c r="T36" s="77"/>
      <c r="U36" s="77"/>
      <c r="V36" s="77"/>
      <c r="W36" s="77"/>
      <c r="X36" s="77"/>
      <c r="Y36" s="77"/>
      <c r="Z36" s="77"/>
      <c r="AA36" s="77"/>
      <c r="AB36" s="77"/>
      <c r="AC36" s="77"/>
      <c r="AD36" s="77"/>
      <c r="AE36" s="77"/>
    </row>
    <row r="37" spans="1:31" ht="15.75">
      <c r="A37" s="77"/>
      <c r="B37" s="16"/>
      <c r="C37" s="16"/>
      <c r="D37" s="16"/>
      <c r="E37" s="16"/>
      <c r="F37" s="16"/>
      <c r="G37" s="16"/>
      <c r="H37" s="16"/>
      <c r="I37" s="16"/>
      <c r="J37" s="16"/>
      <c r="K37" s="16"/>
      <c r="L37" s="16"/>
      <c r="M37" s="78"/>
      <c r="N37" s="78"/>
      <c r="O37" s="77"/>
      <c r="P37" s="16"/>
      <c r="Q37" s="16"/>
      <c r="R37" s="16"/>
      <c r="S37" s="77"/>
      <c r="T37" s="77"/>
      <c r="U37" s="77"/>
      <c r="V37" s="77"/>
      <c r="W37" s="77"/>
      <c r="X37" s="77"/>
      <c r="Y37" s="77"/>
      <c r="Z37" s="77"/>
      <c r="AA37" s="77"/>
      <c r="AB37" s="77"/>
      <c r="AC37" s="77"/>
      <c r="AD37" s="77"/>
      <c r="AE37" s="77"/>
    </row>
    <row r="38" spans="1:31" ht="15.75">
      <c r="A38" s="77" t="s">
        <v>111</v>
      </c>
      <c r="B38" s="81">
        <v>0</v>
      </c>
      <c r="C38" s="83"/>
      <c r="D38" s="83">
        <v>0</v>
      </c>
      <c r="E38" s="83"/>
      <c r="F38" s="83">
        <v>0</v>
      </c>
      <c r="G38" s="83"/>
      <c r="H38" s="83">
        <v>-211</v>
      </c>
      <c r="I38" s="83"/>
      <c r="J38" s="83">
        <v>0</v>
      </c>
      <c r="K38" s="83"/>
      <c r="L38" s="83">
        <v>0</v>
      </c>
      <c r="M38" s="99"/>
      <c r="N38" s="99">
        <v>-211</v>
      </c>
      <c r="O38" s="100"/>
      <c r="P38" s="83">
        <v>-210.908</v>
      </c>
      <c r="Q38" s="83"/>
      <c r="R38" s="86">
        <v>-421.908</v>
      </c>
      <c r="S38" s="77"/>
      <c r="T38" s="77"/>
      <c r="U38" s="77"/>
      <c r="V38" s="77"/>
      <c r="W38" s="77"/>
      <c r="X38" s="77"/>
      <c r="Y38" s="77"/>
      <c r="Z38" s="77"/>
      <c r="AA38" s="77"/>
      <c r="AB38" s="77"/>
      <c r="AC38" s="77"/>
      <c r="AD38" s="77"/>
      <c r="AE38" s="77"/>
    </row>
    <row r="39" spans="1:31" ht="15.75">
      <c r="A39" s="77"/>
      <c r="B39" s="91"/>
      <c r="C39" s="16"/>
      <c r="D39" s="16"/>
      <c r="E39" s="16"/>
      <c r="F39" s="16"/>
      <c r="G39" s="16"/>
      <c r="H39" s="16"/>
      <c r="I39" s="16"/>
      <c r="J39" s="16"/>
      <c r="K39" s="16"/>
      <c r="L39" s="16"/>
      <c r="M39" s="101"/>
      <c r="N39" s="101"/>
      <c r="O39" s="102"/>
      <c r="P39" s="16"/>
      <c r="Q39" s="16"/>
      <c r="R39" s="90"/>
      <c r="S39" s="77"/>
      <c r="T39" s="77"/>
      <c r="U39" s="77"/>
      <c r="V39" s="77"/>
      <c r="W39" s="77"/>
      <c r="X39" s="77"/>
      <c r="Y39" s="77"/>
      <c r="Z39" s="77"/>
      <c r="AA39" s="77"/>
      <c r="AB39" s="77"/>
      <c r="AC39" s="77"/>
      <c r="AD39" s="77"/>
      <c r="AE39" s="77"/>
    </row>
    <row r="40" spans="1:31" ht="15.75">
      <c r="A40" s="77" t="s">
        <v>112</v>
      </c>
      <c r="B40" s="91">
        <v>0</v>
      </c>
      <c r="C40" s="16"/>
      <c r="D40" s="16">
        <v>0</v>
      </c>
      <c r="E40" s="16"/>
      <c r="F40" s="16">
        <v>0</v>
      </c>
      <c r="G40" s="16"/>
      <c r="H40" s="16">
        <v>0</v>
      </c>
      <c r="I40" s="16"/>
      <c r="J40" s="16">
        <v>0</v>
      </c>
      <c r="K40" s="16"/>
      <c r="L40" s="16">
        <v>14564.7716204</v>
      </c>
      <c r="M40" s="101"/>
      <c r="N40" s="101">
        <v>14564.7716204</v>
      </c>
      <c r="O40" s="102"/>
      <c r="P40" s="16">
        <v>1922.719</v>
      </c>
      <c r="Q40" s="16"/>
      <c r="R40" s="90">
        <v>16487.4906204</v>
      </c>
      <c r="S40" s="77"/>
      <c r="T40" s="77"/>
      <c r="U40" s="77"/>
      <c r="V40" s="77"/>
      <c r="W40" s="77"/>
      <c r="X40" s="77"/>
      <c r="Y40" s="77"/>
      <c r="Z40" s="77"/>
      <c r="AA40" s="77"/>
      <c r="AB40" s="77"/>
      <c r="AC40" s="77"/>
      <c r="AD40" s="77"/>
      <c r="AE40" s="77"/>
    </row>
    <row r="41" spans="1:31" ht="15.75">
      <c r="A41" s="77"/>
      <c r="B41" s="103"/>
      <c r="C41" s="17"/>
      <c r="D41" s="17"/>
      <c r="E41" s="17"/>
      <c r="F41" s="17"/>
      <c r="G41" s="17"/>
      <c r="H41" s="17"/>
      <c r="I41" s="17"/>
      <c r="J41" s="17"/>
      <c r="K41" s="17"/>
      <c r="L41" s="17"/>
      <c r="M41" s="94"/>
      <c r="N41" s="94"/>
      <c r="O41" s="95"/>
      <c r="P41" s="17"/>
      <c r="Q41" s="17"/>
      <c r="R41" s="96"/>
      <c r="S41" s="77"/>
      <c r="T41" s="77"/>
      <c r="U41" s="77"/>
      <c r="V41" s="77"/>
      <c r="W41" s="77"/>
      <c r="X41" s="77"/>
      <c r="Y41" s="77"/>
      <c r="Z41" s="77"/>
      <c r="AA41" s="77"/>
      <c r="AB41" s="77"/>
      <c r="AC41" s="77"/>
      <c r="AD41" s="77"/>
      <c r="AE41" s="77"/>
    </row>
    <row r="42" spans="1:31" ht="15.75">
      <c r="A42" s="77" t="s">
        <v>113</v>
      </c>
      <c r="B42" s="16">
        <v>0</v>
      </c>
      <c r="C42" s="16"/>
      <c r="D42" s="16">
        <v>0</v>
      </c>
      <c r="E42" s="16"/>
      <c r="F42" s="16">
        <v>0</v>
      </c>
      <c r="G42" s="16"/>
      <c r="H42" s="16">
        <v>-211</v>
      </c>
      <c r="I42" s="16"/>
      <c r="J42" s="16">
        <v>0</v>
      </c>
      <c r="K42" s="16"/>
      <c r="L42" s="16">
        <v>14564.7716204</v>
      </c>
      <c r="M42" s="16"/>
      <c r="N42" s="16">
        <v>14353.7716204</v>
      </c>
      <c r="O42" s="16"/>
      <c r="P42" s="16">
        <v>1711.8110000000001</v>
      </c>
      <c r="Q42" s="16"/>
      <c r="R42" s="16">
        <v>16065.5826204</v>
      </c>
      <c r="S42" s="77"/>
      <c r="T42" s="77"/>
      <c r="U42" s="77"/>
      <c r="V42" s="77"/>
      <c r="W42" s="77"/>
      <c r="X42" s="77"/>
      <c r="Y42" s="77"/>
      <c r="Z42" s="77"/>
      <c r="AA42" s="77"/>
      <c r="AB42" s="77"/>
      <c r="AC42" s="77"/>
      <c r="AD42" s="77"/>
      <c r="AE42" s="77"/>
    </row>
    <row r="43" spans="1:31" ht="15.75">
      <c r="A43" s="77"/>
      <c r="B43" s="16"/>
      <c r="C43" s="16"/>
      <c r="D43" s="16"/>
      <c r="E43" s="16"/>
      <c r="F43" s="16"/>
      <c r="G43" s="16"/>
      <c r="H43" s="16"/>
      <c r="I43" s="16"/>
      <c r="J43" s="16"/>
      <c r="K43" s="16"/>
      <c r="L43" s="16"/>
      <c r="M43" s="78"/>
      <c r="N43" s="78"/>
      <c r="O43" s="77"/>
      <c r="P43" s="16"/>
      <c r="Q43" s="16"/>
      <c r="R43" s="16"/>
      <c r="S43" s="77"/>
      <c r="T43" s="77"/>
      <c r="U43" s="77"/>
      <c r="V43" s="77"/>
      <c r="W43" s="77"/>
      <c r="X43" s="77"/>
      <c r="Y43" s="77"/>
      <c r="Z43" s="77"/>
      <c r="AA43" s="77"/>
      <c r="AB43" s="77"/>
      <c r="AC43" s="77"/>
      <c r="AD43" s="77"/>
      <c r="AE43" s="77"/>
    </row>
    <row r="44" spans="1:31" ht="15.75">
      <c r="A44" s="77" t="s">
        <v>120</v>
      </c>
      <c r="B44" s="16">
        <v>0</v>
      </c>
      <c r="C44" s="16"/>
      <c r="D44" s="16">
        <v>0</v>
      </c>
      <c r="E44" s="16"/>
      <c r="F44" s="16">
        <v>0</v>
      </c>
      <c r="G44" s="16"/>
      <c r="H44" s="16">
        <v>0</v>
      </c>
      <c r="I44" s="16"/>
      <c r="J44" s="16">
        <v>0</v>
      </c>
      <c r="K44" s="16"/>
      <c r="L44" s="16">
        <v>0</v>
      </c>
      <c r="M44" s="78"/>
      <c r="N44" s="101">
        <v>0</v>
      </c>
      <c r="O44" s="77"/>
      <c r="P44" s="16">
        <v>0</v>
      </c>
      <c r="Q44" s="16"/>
      <c r="R44" s="16">
        <v>0</v>
      </c>
      <c r="S44" s="77"/>
      <c r="T44" s="77"/>
      <c r="U44" s="77"/>
      <c r="V44" s="77"/>
      <c r="W44" s="77"/>
      <c r="X44" s="77"/>
      <c r="Y44" s="77"/>
      <c r="Z44" s="77"/>
      <c r="AA44" s="77"/>
      <c r="AB44" s="77"/>
      <c r="AC44" s="77"/>
      <c r="AD44" s="77"/>
      <c r="AE44" s="77"/>
    </row>
    <row r="45" spans="1:31" ht="15.75">
      <c r="A45" s="77"/>
      <c r="B45" s="16"/>
      <c r="C45" s="16"/>
      <c r="D45" s="16"/>
      <c r="E45" s="16"/>
      <c r="F45" s="16"/>
      <c r="G45" s="16"/>
      <c r="H45" s="16"/>
      <c r="I45" s="16"/>
      <c r="J45" s="16"/>
      <c r="K45" s="16"/>
      <c r="L45" s="16"/>
      <c r="M45" s="78"/>
      <c r="N45" s="78"/>
      <c r="O45" s="77"/>
      <c r="P45" s="16"/>
      <c r="Q45" s="16"/>
      <c r="R45" s="16"/>
      <c r="S45" s="77"/>
      <c r="T45" s="77"/>
      <c r="U45" s="77"/>
      <c r="V45" s="77"/>
      <c r="W45" s="77"/>
      <c r="X45" s="77"/>
      <c r="Y45" s="77"/>
      <c r="Z45" s="77"/>
      <c r="AA45" s="77"/>
      <c r="AB45" s="77"/>
      <c r="AC45" s="77"/>
      <c r="AD45" s="77"/>
      <c r="AE45" s="77"/>
    </row>
    <row r="46" spans="1:31" ht="15.75">
      <c r="A46" s="77" t="s">
        <v>115</v>
      </c>
      <c r="B46" s="16">
        <v>0</v>
      </c>
      <c r="C46" s="16"/>
      <c r="D46" s="16">
        <v>0</v>
      </c>
      <c r="E46" s="16"/>
      <c r="F46" s="16">
        <v>0</v>
      </c>
      <c r="G46" s="16"/>
      <c r="H46" s="16">
        <v>0</v>
      </c>
      <c r="I46" s="16"/>
      <c r="J46" s="16">
        <v>0</v>
      </c>
      <c r="K46" s="16"/>
      <c r="L46" s="16">
        <v>0</v>
      </c>
      <c r="M46" s="78"/>
      <c r="N46" s="78">
        <v>0</v>
      </c>
      <c r="O46" s="77"/>
      <c r="P46" s="16"/>
      <c r="Q46" s="16"/>
      <c r="R46" s="16"/>
      <c r="S46" s="77"/>
      <c r="T46" s="77"/>
      <c r="U46" s="77"/>
      <c r="V46" s="77"/>
      <c r="W46" s="77"/>
      <c r="X46" s="77"/>
      <c r="Y46" s="77"/>
      <c r="Z46" s="77"/>
      <c r="AA46" s="77"/>
      <c r="AB46" s="77"/>
      <c r="AC46" s="77"/>
      <c r="AD46" s="77"/>
      <c r="AE46" s="77"/>
    </row>
    <row r="47" spans="1:31" ht="15.75">
      <c r="A47" s="77"/>
      <c r="B47" s="16"/>
      <c r="C47" s="16"/>
      <c r="D47" s="16"/>
      <c r="E47" s="16"/>
      <c r="F47" s="16"/>
      <c r="G47" s="16"/>
      <c r="H47" s="16"/>
      <c r="I47" s="16"/>
      <c r="J47" s="16"/>
      <c r="K47" s="16"/>
      <c r="L47" s="16"/>
      <c r="M47" s="78"/>
      <c r="N47" s="78"/>
      <c r="O47" s="77"/>
      <c r="P47" s="16"/>
      <c r="Q47" s="16"/>
      <c r="R47" s="16"/>
      <c r="S47" s="77"/>
      <c r="T47" s="77"/>
      <c r="U47" s="77"/>
      <c r="V47" s="77"/>
      <c r="W47" s="77"/>
      <c r="X47" s="77"/>
      <c r="Y47" s="77"/>
      <c r="Z47" s="77"/>
      <c r="AA47" s="77"/>
      <c r="AB47" s="77"/>
      <c r="AC47" s="77"/>
      <c r="AD47" s="77"/>
      <c r="AE47" s="77"/>
    </row>
    <row r="48" spans="1:31" ht="15.75">
      <c r="A48" s="77" t="s">
        <v>116</v>
      </c>
      <c r="B48" s="16">
        <v>0</v>
      </c>
      <c r="C48" s="16"/>
      <c r="D48" s="16">
        <v>0</v>
      </c>
      <c r="E48" s="16"/>
      <c r="F48" s="16">
        <v>0</v>
      </c>
      <c r="G48" s="16"/>
      <c r="H48" s="16">
        <v>0</v>
      </c>
      <c r="I48" s="16"/>
      <c r="J48" s="16">
        <v>0</v>
      </c>
      <c r="K48" s="16"/>
      <c r="L48" s="16">
        <v>-17737.56</v>
      </c>
      <c r="M48" s="78"/>
      <c r="N48" s="78">
        <v>-17737.56</v>
      </c>
      <c r="O48" s="77"/>
      <c r="P48" s="16">
        <v>0</v>
      </c>
      <c r="Q48" s="16"/>
      <c r="R48" s="16">
        <v>-17737.56</v>
      </c>
      <c r="S48" s="77"/>
      <c r="T48" s="77"/>
      <c r="U48" s="77"/>
      <c r="V48" s="77"/>
      <c r="W48" s="77"/>
      <c r="X48" s="77"/>
      <c r="Y48" s="77"/>
      <c r="Z48" s="77"/>
      <c r="AA48" s="77"/>
      <c r="AB48" s="77"/>
      <c r="AC48" s="77"/>
      <c r="AD48" s="77"/>
      <c r="AE48" s="77"/>
    </row>
    <row r="49" spans="1:31" ht="15.75">
      <c r="A49" s="77"/>
      <c r="B49" s="16"/>
      <c r="C49" s="16"/>
      <c r="D49" s="16"/>
      <c r="E49" s="16"/>
      <c r="F49" s="16"/>
      <c r="G49" s="16"/>
      <c r="H49" s="16"/>
      <c r="I49" s="16"/>
      <c r="J49" s="16"/>
      <c r="K49" s="16"/>
      <c r="L49" s="16"/>
      <c r="M49" s="78"/>
      <c r="N49" s="78"/>
      <c r="O49" s="77"/>
      <c r="P49" s="16"/>
      <c r="Q49" s="16"/>
      <c r="R49" s="16"/>
      <c r="S49" s="77"/>
      <c r="T49" s="77"/>
      <c r="U49" s="77"/>
      <c r="V49" s="77"/>
      <c r="W49" s="77"/>
      <c r="X49" s="77"/>
      <c r="Y49" s="77"/>
      <c r="Z49" s="77"/>
      <c r="AA49" s="77"/>
      <c r="AB49" s="77"/>
      <c r="AC49" s="77"/>
      <c r="AD49" s="77"/>
      <c r="AE49" s="77"/>
    </row>
    <row r="50" spans="1:31" ht="15.75">
      <c r="A50" s="77" t="s">
        <v>117</v>
      </c>
      <c r="B50" s="16">
        <v>0</v>
      </c>
      <c r="C50" s="16"/>
      <c r="D50" s="16">
        <v>0</v>
      </c>
      <c r="E50" s="16"/>
      <c r="F50" s="16">
        <v>0</v>
      </c>
      <c r="G50" s="16"/>
      <c r="H50" s="16">
        <v>0</v>
      </c>
      <c r="I50" s="16"/>
      <c r="J50" s="16">
        <v>0</v>
      </c>
      <c r="K50" s="16"/>
      <c r="L50" s="16">
        <v>0</v>
      </c>
      <c r="M50" s="78"/>
      <c r="N50" s="78">
        <v>0</v>
      </c>
      <c r="O50" s="77"/>
      <c r="P50" s="16">
        <v>0</v>
      </c>
      <c r="Q50" s="16"/>
      <c r="R50" s="16">
        <v>0</v>
      </c>
      <c r="S50" s="77"/>
      <c r="T50" s="77"/>
      <c r="U50" s="77"/>
      <c r="V50" s="77"/>
      <c r="W50" s="77"/>
      <c r="X50" s="77"/>
      <c r="Y50" s="77"/>
      <c r="Z50" s="77"/>
      <c r="AA50" s="77"/>
      <c r="AB50" s="77"/>
      <c r="AC50" s="77"/>
      <c r="AD50" s="77"/>
      <c r="AE50" s="77"/>
    </row>
    <row r="51" spans="1:31" ht="15.75">
      <c r="A51" s="77"/>
      <c r="B51" s="17"/>
      <c r="C51" s="16"/>
      <c r="D51" s="17"/>
      <c r="E51" s="16"/>
      <c r="F51" s="17"/>
      <c r="G51" s="16"/>
      <c r="H51" s="17"/>
      <c r="I51" s="16"/>
      <c r="J51" s="17"/>
      <c r="K51" s="16"/>
      <c r="L51" s="17"/>
      <c r="M51" s="78"/>
      <c r="N51" s="94"/>
      <c r="O51" s="77"/>
      <c r="P51" s="17"/>
      <c r="Q51" s="16"/>
      <c r="R51" s="17"/>
      <c r="S51" s="77"/>
      <c r="T51" s="77"/>
      <c r="U51" s="77"/>
      <c r="V51" s="77"/>
      <c r="W51" s="77"/>
      <c r="X51" s="77"/>
      <c r="Y51" s="77"/>
      <c r="Z51" s="77"/>
      <c r="AA51" s="77"/>
      <c r="AB51" s="77"/>
      <c r="AC51" s="77"/>
      <c r="AD51" s="77"/>
      <c r="AE51" s="77"/>
    </row>
    <row r="52" spans="1:31" ht="15.75">
      <c r="A52" s="104" t="s">
        <v>121</v>
      </c>
      <c r="B52" s="25">
        <v>127430</v>
      </c>
      <c r="C52" s="16"/>
      <c r="D52" s="25">
        <v>0</v>
      </c>
      <c r="E52" s="16"/>
      <c r="F52" s="25">
        <v>-19</v>
      </c>
      <c r="G52" s="80"/>
      <c r="H52" s="25">
        <v>-477</v>
      </c>
      <c r="I52" s="16"/>
      <c r="J52" s="25">
        <v>0</v>
      </c>
      <c r="K52" s="16"/>
      <c r="L52" s="25">
        <v>146452.2116204</v>
      </c>
      <c r="M52" s="16"/>
      <c r="N52" s="25">
        <v>273386.2116204</v>
      </c>
      <c r="O52" s="16"/>
      <c r="P52" s="25">
        <v>22745.811</v>
      </c>
      <c r="Q52" s="16"/>
      <c r="R52" s="25">
        <v>296132.0226204</v>
      </c>
      <c r="T52" s="78"/>
      <c r="U52" s="78"/>
      <c r="V52" s="78"/>
      <c r="W52" s="78"/>
      <c r="X52" s="78"/>
      <c r="Y52" s="78"/>
      <c r="Z52" s="78"/>
      <c r="AA52" s="78"/>
      <c r="AB52" s="78"/>
      <c r="AC52" s="78"/>
      <c r="AD52" s="78"/>
      <c r="AE52" s="78"/>
    </row>
    <row r="53" spans="2:18" ht="15.75">
      <c r="B53" s="57"/>
      <c r="C53" s="57"/>
      <c r="D53" s="57"/>
      <c r="E53" s="57"/>
      <c r="F53" s="57"/>
      <c r="G53" s="57"/>
      <c r="H53" s="57"/>
      <c r="I53" s="57"/>
      <c r="J53" s="16"/>
      <c r="K53" s="57"/>
      <c r="L53" s="16"/>
      <c r="N53" s="78"/>
      <c r="P53" s="57"/>
      <c r="Q53" s="57"/>
      <c r="R53" s="57"/>
    </row>
    <row r="54" spans="1:18" ht="15" customHeight="1">
      <c r="A54" s="107" t="s">
        <v>122</v>
      </c>
      <c r="B54" s="107"/>
      <c r="C54" s="107"/>
      <c r="D54" s="107"/>
      <c r="E54" s="107"/>
      <c r="F54" s="107"/>
      <c r="G54" s="107"/>
      <c r="H54" s="107"/>
      <c r="I54" s="107"/>
      <c r="J54" s="107"/>
      <c r="K54" s="107"/>
      <c r="L54" s="107"/>
      <c r="M54" s="107"/>
      <c r="N54" s="107"/>
      <c r="O54" s="107"/>
      <c r="P54" s="107"/>
      <c r="Q54" s="107"/>
      <c r="R54" s="107"/>
    </row>
    <row r="55" spans="1:18" ht="25.5" customHeight="1">
      <c r="A55" s="107"/>
      <c r="B55" s="107"/>
      <c r="C55" s="107"/>
      <c r="D55" s="107"/>
      <c r="E55" s="107"/>
      <c r="F55" s="107"/>
      <c r="G55" s="107"/>
      <c r="H55" s="107"/>
      <c r="I55" s="107"/>
      <c r="J55" s="107"/>
      <c r="K55" s="107"/>
      <c r="L55" s="107"/>
      <c r="M55" s="107"/>
      <c r="N55" s="107"/>
      <c r="O55" s="107"/>
      <c r="P55" s="107"/>
      <c r="Q55" s="107"/>
      <c r="R55" s="107"/>
    </row>
    <row r="56" spans="2:12" ht="15.75">
      <c r="B56" s="57"/>
      <c r="C56" s="57"/>
      <c r="D56" s="57"/>
      <c r="E56" s="57"/>
      <c r="F56" s="57"/>
      <c r="G56" s="57"/>
      <c r="H56" s="57"/>
      <c r="I56" s="57"/>
      <c r="J56" s="57"/>
      <c r="K56" s="57"/>
      <c r="L56" s="57"/>
    </row>
  </sheetData>
  <mergeCells count="10">
    <mergeCell ref="D12:J12"/>
    <mergeCell ref="A54:R55"/>
    <mergeCell ref="A6:R6"/>
    <mergeCell ref="A7:R7"/>
    <mergeCell ref="A8:R8"/>
    <mergeCell ref="B11:N11"/>
    <mergeCell ref="A1:R1"/>
    <mergeCell ref="A2:R2"/>
    <mergeCell ref="A3:R3"/>
    <mergeCell ref="A4:R4"/>
  </mergeCells>
  <printOptions/>
  <pageMargins left="0.7479166666666667" right="0.7479166666666667" top="0.9840277777777778" bottom="0.9840277777777778" header="0.5118055555555556" footer="0.5118055555555556"/>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2009-08-28T06:37:14Z</dcterms:modified>
  <cp:category/>
  <cp:version/>
  <cp:contentType/>
  <cp:contentStatus/>
</cp:coreProperties>
</file>